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O:\KR-Dienst\KR Vorlagen\Verschiedenes\"/>
    </mc:Choice>
  </mc:AlternateContent>
  <xr:revisionPtr revIDLastSave="0" documentId="13_ncr:1_{29937697-9C5E-4BCE-980E-61D8D85CE23C}" xr6:coauthVersionLast="47" xr6:coauthVersionMax="47" xr10:uidLastSave="{00000000-0000-0000-0000-000000000000}"/>
  <workbookProtection workbookAlgorithmName="SHA-512" workbookHashValue="Q3k6b7RYfy2x4xyzllcszcCYdnfrHsr4ck7D2wG9gEURzpy+rLvtcIwSKwFgKYegpQTC0FSJSlKJmaDlB4VkQw==" workbookSaltValue="TKxLy8W93Fg4jarx+5n7pg==" workbookSpinCount="100000" lockStructure="1"/>
  <bookViews>
    <workbookView xWindow="-118" yWindow="-118" windowWidth="25370" windowHeight="13654" tabRatio="898" xr2:uid="{0FD192FC-9C3A-4283-ABB2-09D391B78534}"/>
  </bookViews>
  <sheets>
    <sheet name="Inhaltsverzeichnis" sheetId="2" r:id="rId1"/>
    <sheet name="I. Friedensrichterämter" sheetId="3" r:id="rId2"/>
    <sheet name="II. SB Arbeitsrecht" sheetId="4" r:id="rId3"/>
    <sheet name="III. SB Miet- und Pachtrecht" sheetId="5" r:id="rId4"/>
    <sheet name="IV. Staatsanwaltschaft" sheetId="6" r:id="rId5"/>
    <sheet name="V. Strafgericht" sheetId="12" r:id="rId6"/>
    <sheet name="VI. Zwangsmassnahmengericht" sheetId="14" r:id="rId7"/>
    <sheet name="VII. Kantonsgericht" sheetId="13" r:id="rId8"/>
    <sheet name="VIII. Obergericht" sheetId="1" r:id="rId9"/>
    <sheet name="IX. AK über Rechtsanwälte" sheetId="9" r:id="rId10"/>
    <sheet name="X. Anwaltsprüfungskommission" sheetId="10" r:id="rId11"/>
    <sheet name="XI. Betreibungs- und Konkursamt" sheetId="11" r:id="rId12"/>
  </sheets>
  <definedNames>
    <definedName name="_xlnm.Print_Area" localSheetId="1">'I. Friedensrichterämter'!$A:$H</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6" i="13" l="1"/>
  <c r="I395" i="13"/>
  <c r="I393" i="13"/>
  <c r="I391" i="13"/>
  <c r="I390" i="13"/>
  <c r="I389" i="13"/>
  <c r="H396" i="13"/>
  <c r="H395" i="13"/>
  <c r="H393" i="13"/>
  <c r="H391" i="13"/>
  <c r="H390" i="13"/>
  <c r="H389" i="13"/>
  <c r="G396" i="13"/>
  <c r="G395" i="13"/>
  <c r="G393" i="13"/>
  <c r="G390" i="13"/>
  <c r="G389" i="13"/>
  <c r="G370" i="13" l="1"/>
  <c r="H54" i="3"/>
  <c r="G54" i="3"/>
  <c r="F54" i="3"/>
  <c r="R42" i="3"/>
  <c r="O42" i="3"/>
  <c r="N42" i="3"/>
  <c r="M42" i="3"/>
  <c r="L42" i="3"/>
  <c r="K42" i="3"/>
  <c r="J42" i="3"/>
  <c r="G42" i="3"/>
  <c r="F42" i="3"/>
  <c r="E42" i="3"/>
  <c r="D42" i="3"/>
  <c r="C42" i="3"/>
  <c r="B42" i="3"/>
  <c r="W20" i="3"/>
  <c r="O20" i="3"/>
  <c r="N20" i="3"/>
  <c r="M20" i="3"/>
  <c r="L20" i="3"/>
  <c r="K20" i="3"/>
  <c r="J20" i="3"/>
  <c r="G20" i="3"/>
  <c r="F20" i="3"/>
  <c r="E20" i="3"/>
  <c r="D20" i="3"/>
  <c r="C20" i="3"/>
  <c r="B20" i="3"/>
  <c r="K18" i="11" l="1"/>
  <c r="I18" i="11"/>
  <c r="H18" i="11"/>
  <c r="G18" i="11"/>
  <c r="F18" i="11"/>
  <c r="E18" i="11"/>
  <c r="D18" i="11"/>
  <c r="C18" i="11"/>
  <c r="B18" i="11"/>
  <c r="G71" i="11"/>
  <c r="G37" i="11"/>
  <c r="G391" i="13"/>
  <c r="G356" i="13"/>
  <c r="G342" i="13"/>
  <c r="G330" i="13"/>
  <c r="G319" i="13"/>
  <c r="G291" i="13"/>
  <c r="G249" i="13"/>
  <c r="G227" i="13"/>
  <c r="G222" i="13"/>
  <c r="G211" i="13"/>
  <c r="G197" i="13"/>
  <c r="G171" i="13"/>
  <c r="G157" i="13"/>
  <c r="J144" i="13"/>
  <c r="G139" i="13"/>
  <c r="G104" i="13"/>
  <c r="K77" i="13"/>
  <c r="G72" i="13"/>
  <c r="G58" i="13"/>
  <c r="G26" i="13"/>
  <c r="G24" i="14"/>
  <c r="G207" i="6"/>
  <c r="I71" i="11"/>
  <c r="W18" i="11"/>
  <c r="U18" i="11"/>
  <c r="T18" i="11"/>
  <c r="S18" i="11"/>
  <c r="R18" i="11"/>
  <c r="Q18" i="11"/>
  <c r="P18" i="11"/>
  <c r="O18" i="11"/>
  <c r="N18" i="11"/>
  <c r="I40" i="9"/>
  <c r="I767" i="1"/>
  <c r="I733" i="1"/>
  <c r="AF660" i="1"/>
  <c r="AE660" i="1"/>
  <c r="AD660" i="1"/>
  <c r="AC660" i="1"/>
  <c r="AB660" i="1"/>
  <c r="AA660" i="1"/>
  <c r="Z660" i="1"/>
  <c r="Y660" i="1"/>
  <c r="I617" i="1"/>
  <c r="I512" i="1"/>
  <c r="I411" i="1"/>
  <c r="I306" i="1"/>
  <c r="I200" i="1"/>
  <c r="I189" i="1"/>
  <c r="I178" i="1"/>
  <c r="I73" i="1"/>
  <c r="I211" i="13"/>
  <c r="I139" i="13"/>
  <c r="I72" i="13"/>
  <c r="H33" i="14"/>
  <c r="I33" i="14"/>
  <c r="I24" i="14"/>
  <c r="I240" i="12"/>
  <c r="I110" i="12"/>
  <c r="I113" i="6"/>
  <c r="I39" i="5"/>
  <c r="I42" i="4"/>
  <c r="H24" i="14"/>
  <c r="H71" i="11"/>
  <c r="H733" i="1"/>
  <c r="H617" i="1"/>
  <c r="H512" i="1"/>
  <c r="H411" i="1"/>
  <c r="H306" i="1"/>
  <c r="H200" i="1"/>
  <c r="H189" i="1"/>
  <c r="H178" i="1"/>
  <c r="H73" i="1"/>
  <c r="H211" i="13"/>
  <c r="H139" i="13"/>
  <c r="H72" i="13"/>
  <c r="H240" i="12"/>
  <c r="H110" i="12"/>
  <c r="H272" i="6"/>
  <c r="H112" i="6"/>
  <c r="H111" i="6"/>
  <c r="H110" i="6"/>
  <c r="H109" i="6"/>
  <c r="H108" i="6"/>
  <c r="H107" i="6"/>
  <c r="H106" i="6"/>
  <c r="H105" i="6"/>
  <c r="H39" i="5"/>
  <c r="H42" i="4"/>
  <c r="H40" i="9"/>
  <c r="A2" i="1" a="1"/>
  <c r="A2" i="1" s="1"/>
  <c r="H767" i="1"/>
  <c r="H113"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Julian Merz</author>
  </authors>
  <commentList>
    <comment ref="I10" authorId="0" shapeId="0" xr:uid="{9DF08C7B-6A83-431E-A3EF-3BB18E2ED1D1}">
      <text>
        <r>
          <rPr>
            <sz val="9"/>
            <color indexed="81"/>
            <rFont val="Segoe UI"/>
            <charset val="1"/>
          </rPr>
          <t xml:space="preserve">Im ROG 2024 wurden die Zahlen betreffend Oberägeri versehentlich teilweise falsch ausgewiesen (Erledigung: 26 statt 25; Übertrag: 8 statt 10). </t>
        </r>
      </text>
    </comment>
    <comment ref="Q15" authorId="0" shapeId="0" xr:uid="{FDD58479-B1D2-4DEF-8021-A0C5FED0775C}">
      <text>
        <r>
          <rPr>
            <sz val="9"/>
            <color indexed="81"/>
            <rFont val="Segoe UI"/>
            <charset val="1"/>
          </rPr>
          <t xml:space="preserve">Im ROG 2023 wurden die Zahlen betreffend Hünenberg versehentlich teilweise falsch ausgewiesen (Erledigung: 44 statt 43; Übertrag: 20 statt 21). 
</t>
        </r>
      </text>
    </comment>
    <comment ref="I17" authorId="0" shapeId="0" xr:uid="{D879BEA1-2623-4663-8B14-6CC68D71B18B}">
      <text>
        <r>
          <rPr>
            <sz val="9"/>
            <color indexed="81"/>
            <rFont val="Segoe UI"/>
            <charset val="1"/>
          </rPr>
          <t xml:space="preserve">Im ROG 2024 wurden die Zahlen betreffend Risch versehentlich teilweise falsch ausgewiesen (vom Vorjahr anhängig: 8 statt 10; Erledigung: 52 statt 55; Übertrag: 5 statt 4). 
</t>
        </r>
      </text>
    </comment>
    <comment ref="I32" authorId="0" shapeId="0" xr:uid="{CA358476-91AA-4C9F-828A-A022E2D3922C}">
      <text>
        <r>
          <rPr>
            <sz val="9"/>
            <color indexed="81"/>
            <rFont val="Segoe UI"/>
            <charset val="1"/>
          </rPr>
          <t xml:space="preserve">Im ROG 2024 wurden die Zahlen betreffend Oberägeri versehentlich teilweise falsch ausgewiesen (Erledigung total: 26 statt 25; Klagebewilligung: 19 statt 18; Urteilsvorschlag unterbreitet: 4 statt 3). 
</t>
        </r>
      </text>
    </comment>
    <comment ref="Q37" authorId="0" shapeId="0" xr:uid="{BFE2318E-65BC-4BEF-BEF3-53A8AFE63E28}">
      <text>
        <r>
          <rPr>
            <sz val="9"/>
            <color indexed="81"/>
            <rFont val="Segoe UI"/>
            <charset val="1"/>
          </rPr>
          <t xml:space="preserve">Im ROG 2023 wurden die Zahlen betreffend Hünenberg versehentlich teilweise falsch ausgewiesen (Erledigung total: 44 statt 43; Vergleich etc.: 22 statt 21). 
</t>
        </r>
      </text>
    </comment>
    <comment ref="I39" authorId="0" shapeId="0" xr:uid="{8D47CB53-B7DB-458B-8AD9-4F555A1E627B}">
      <text>
        <r>
          <rPr>
            <sz val="9"/>
            <color indexed="81"/>
            <rFont val="Segoe UI"/>
            <charset val="1"/>
          </rPr>
          <t xml:space="preserve">Im ROG 2024 wurden die Zahlen betreffend Risch versehentlich teilweise falsch ausgewiesen (Erledigung total: 52 statt 55; Vergleich etc.: 23 statt 25; Klagebewilligung: 27 statt 28). 
</t>
        </r>
      </text>
    </comment>
    <comment ref="G47" authorId="0" shapeId="0" xr:uid="{1B84FAD6-A742-4ACF-B268-4AC7EE9DAE5F}">
      <text>
        <r>
          <rPr>
            <sz val="9"/>
            <color indexed="81"/>
            <rFont val="Segoe UI"/>
            <charset val="1"/>
          </rPr>
          <t xml:space="preserve">Im ROG 2024 wurden versehentlich teilweise falsche Zahlen ausgewiesen (0-3 Monate: 506 statt 509; 3-6 Monate: 205 statt 204; 12-18 Monate: 4 statt 5; &gt;24 Monate: 4 statt 3). </t>
        </r>
      </text>
    </comment>
    <comment ref="H47" authorId="0" shapeId="0" xr:uid="{EF633E53-A6B1-42E9-A480-B8B61B1E9DDA}">
      <text>
        <r>
          <rPr>
            <sz val="9"/>
            <color indexed="81"/>
            <rFont val="Segoe UI"/>
            <charset val="1"/>
          </rPr>
          <t xml:space="preserve">Im ROG 2023 wurden versehentlich teilweise falsche Zahlen ausgewiesen (0-3 Monate: 602 statt 601).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Julian Merz</author>
  </authors>
  <commentList>
    <comment ref="I28" authorId="0" shapeId="0" xr:uid="{DBCF0A83-20E8-4940-A608-0CAF68923E4E}">
      <text>
        <r>
          <rPr>
            <sz val="9"/>
            <color indexed="81"/>
            <rFont val="Segoe UI"/>
            <charset val="1"/>
          </rPr>
          <t xml:space="preserve">Im ROG 2023 wurde die Anzahl "einstweilige Einstellungen" fälschlicherweise mit 128 statt mit 264 ausgewiesen.
</t>
        </r>
      </text>
    </comment>
    <comment ref="I265" authorId="0" shapeId="0" xr:uid="{221E8051-BB9D-4BAA-9B25-50404D0913BE}">
      <text>
        <r>
          <rPr>
            <sz val="9"/>
            <color indexed="81"/>
            <rFont val="Segoe UI"/>
            <charset val="1"/>
          </rPr>
          <t xml:space="preserve">Im ROG 2023 wurde die Anzahl der innert 3-6 Monaten erledigten Verfahren fälschlicherweise mit 19 statt mit 109 ausgewiesen.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Julian Merz</author>
  </authors>
  <commentList>
    <comment ref="H126" authorId="0" shapeId="0" xr:uid="{445E223B-C996-4DBD-9E08-C1548EA28A74}">
      <text>
        <r>
          <rPr>
            <sz val="9"/>
            <color indexed="81"/>
            <rFont val="Segoe UI"/>
            <charset val="1"/>
          </rPr>
          <t xml:space="preserve">Im ROG 2024 wurde diese Zahl fälschlicherweise mit 2 angegeben.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<sst xmlns="http://schemas.openxmlformats.org/spreadsheetml/2006/main" count="3264" uniqueCount="725">
  <si>
    <t>vom Vorjahr anhängig</t>
  </si>
  <si>
    <t>Neueingänge</t>
  </si>
  <si>
    <t>davon direkte Klagen gem. Art. 8 ZPO</t>
  </si>
  <si>
    <t>-</t>
  </si>
  <si>
    <t>Total</t>
  </si>
  <si>
    <t>1. I. Zivilabteilung</t>
  </si>
  <si>
    <t>1.1.1 Anzahl</t>
  </si>
  <si>
    <t>Gutheissung</t>
  </si>
  <si>
    <t>teilweise Gutheissung</t>
  </si>
  <si>
    <t>Abweisung</t>
  </si>
  <si>
    <t>Rückweisung</t>
  </si>
  <si>
    <t>Nichteintreten</t>
  </si>
  <si>
    <t>gegenstandslos</t>
  </si>
  <si>
    <t>Vergleich</t>
  </si>
  <si>
    <t>Rückzug</t>
  </si>
  <si>
    <t>andere</t>
  </si>
  <si>
    <t>1.1.2 Erledigung</t>
  </si>
  <si>
    <t>Übertrag</t>
  </si>
  <si>
    <t>Die erledigten Prozesse betrafen (in der Hauptsache)</t>
  </si>
  <si>
    <t>Personenrecht</t>
  </si>
  <si>
    <t>Familien- und Vormundschaftsrecht</t>
  </si>
  <si>
    <t>Erbrecht</t>
  </si>
  <si>
    <t>Sachenrecht</t>
  </si>
  <si>
    <t>unerlaubte Handlungen</t>
  </si>
  <si>
    <t>ungerechtfertigte Bereicherung</t>
  </si>
  <si>
    <t>Kauf, Tausch, Schenkung</t>
  </si>
  <si>
    <t>Miete, Pacht</t>
  </si>
  <si>
    <t>Arbeitsvertrag</t>
  </si>
  <si>
    <t>Leihe, Darlehen, Kontokorrent</t>
  </si>
  <si>
    <t>Werk-, Verlagsvertrag</t>
  </si>
  <si>
    <t>Auftrag, Geschäftsführung ohne Auftrag, Akkreditiv</t>
  </si>
  <si>
    <t>Agentur-, Alleinvertriebsvertrag</t>
  </si>
  <si>
    <t>Mäkler-, Kommissions-, Trödelvertrag</t>
  </si>
  <si>
    <t>Fracht-, Speditions-, Hinterlegungsvertrag</t>
  </si>
  <si>
    <t>Bürgschaft, Garantievertrag</t>
  </si>
  <si>
    <t>einfache Gesellschaft</t>
  </si>
  <si>
    <t>Innominatverträge</t>
  </si>
  <si>
    <t>Gesellschafts- und Handelsrecht</t>
  </si>
  <si>
    <t>Wertpapierrecht</t>
  </si>
  <si>
    <t>Privatversicherungsrecht</t>
  </si>
  <si>
    <t>Schuldbetreibungs- und Konkursrecht</t>
  </si>
  <si>
    <t>andere Rechtsgebiete</t>
  </si>
  <si>
    <t>1.1.3 Rechtsgebiete</t>
  </si>
  <si>
    <t>1.1.4 Prozessdauer</t>
  </si>
  <si>
    <t>0-3</t>
  </si>
  <si>
    <t>18-24</t>
  </si>
  <si>
    <t>24-36</t>
  </si>
  <si>
    <t>(inkl. allfällige Rückweisungen durch das Bundesgericht und wieder aufgenommene Verfahren)</t>
  </si>
  <si>
    <t>3-6</t>
  </si>
  <si>
    <t>6-9</t>
  </si>
  <si>
    <t>9-12</t>
  </si>
  <si>
    <t>12-18</t>
  </si>
  <si>
    <t>1.1.5 Weiterzug an das Bundesgericht</t>
  </si>
  <si>
    <t>neu</t>
  </si>
  <si>
    <t>Erledigung durch das Bundesgericht</t>
  </si>
  <si>
    <t>1.2 Weitere erledigte Geschäfte</t>
  </si>
  <si>
    <t>Revisionsgesuche</t>
  </si>
  <si>
    <t>übrige</t>
  </si>
  <si>
    <t xml:space="preserve">2. II. Zivilabteilung </t>
  </si>
  <si>
    <t>2.1.1 Anzahl</t>
  </si>
  <si>
    <t>davon</t>
  </si>
  <si>
    <t>Verfahren als einzige Instanz</t>
  </si>
  <si>
    <t>2.1.2 Erledigung</t>
  </si>
  <si>
    <t>2.1.3 Rechtsgebiete</t>
  </si>
  <si>
    <t>OR Allgemeine Bestimmungen</t>
  </si>
  <si>
    <t>übrige Vertragsverhältnisse gemäss OR</t>
  </si>
  <si>
    <t>Immaterialgüterrecht</t>
  </si>
  <si>
    <t>Wettbewerbs- und Finanzmarktrecht</t>
  </si>
  <si>
    <t>2.1.4 Prozessdauer</t>
  </si>
  <si>
    <t>2.1.5 Weiterzug an das Bundesgericht</t>
  </si>
  <si>
    <t>2.2 Weitere erledigte Geschäfte</t>
  </si>
  <si>
    <t>Schutzschriften</t>
  </si>
  <si>
    <t>(inkl. Berufungen von Privatklägern und Dritten sowie allfällige Rückweisungen durch das Bundesgericht und wieder aufgenommene Verfahren)</t>
  </si>
  <si>
    <t>davon Berufungen von Privatklägern und Dritten</t>
  </si>
  <si>
    <t>3.1.1 Anzahl</t>
  </si>
  <si>
    <t>3.1. Strafprozesse</t>
  </si>
  <si>
    <t>Rückzug oder gegenstandslos</t>
  </si>
  <si>
    <t>3.1.2 Erledigung</t>
  </si>
  <si>
    <t>3.1.3 Rechtsgebiete</t>
  </si>
  <si>
    <t>Die mit Schuldspruch erledigten Prozesse betrafen</t>
  </si>
  <si>
    <t>Schweizerisches Strafgesetzbuch (StGB)</t>
  </si>
  <si>
    <t>Strassenverkehrsgesetz (SVG und Verordnungen)</t>
  </si>
  <si>
    <t>Betäubungsmittelgesetz (BetmG)</t>
  </si>
  <si>
    <t>andere Bundeserlasse</t>
  </si>
  <si>
    <t>kantonale Erlasse</t>
  </si>
  <si>
    <t>3.1.4 Prozessdauer</t>
  </si>
  <si>
    <t>3.1.5 Weiterzug an das Bundesgericht</t>
  </si>
  <si>
    <t>3.2 Weitere erledigte Geschäfte</t>
  </si>
  <si>
    <t>4. II. Strafabteilung*</t>
  </si>
  <si>
    <t>4.1. Strafprozesse</t>
  </si>
  <si>
    <t>4.1.1 Anzahl</t>
  </si>
  <si>
    <t>4.1.2 Erledigung</t>
  </si>
  <si>
    <t>4.1.3 Rechtsgebiete</t>
  </si>
  <si>
    <t>4.1.4 Prozessdauer</t>
  </si>
  <si>
    <t>4.1.5 Weiterzug an das Bundesgericht</t>
  </si>
  <si>
    <t>4.2 Weitere erledigte Geschäfte</t>
  </si>
  <si>
    <t xml:space="preserve">5. Beschwerdeabteilungen </t>
  </si>
  <si>
    <t>5.1 Beschwerden in Strafsachen</t>
  </si>
  <si>
    <t>5.1.1 Anzahl</t>
  </si>
  <si>
    <t>5.1.2 Erledigung</t>
  </si>
  <si>
    <t xml:space="preserve">Rückzug </t>
  </si>
  <si>
    <t>Vereinigung</t>
  </si>
  <si>
    <t>5.1.3 Rechtsgebiete</t>
  </si>
  <si>
    <t>Die erledigten Prozesse betrafen</t>
  </si>
  <si>
    <t>materiell-rechtliche und prozessuale Beschwerden</t>
  </si>
  <si>
    <t>Disziplinarbeschwerden</t>
  </si>
  <si>
    <t>Verwaltungsbeschwerden (§ 79 GOG)</t>
  </si>
  <si>
    <t>weitere erledigte Geschäfte</t>
  </si>
  <si>
    <t>5.1.4 Prozessdauer</t>
  </si>
  <si>
    <t>5.1.5 Weiterzug an das Bundesgericht</t>
  </si>
  <si>
    <t>5.2 Beschwerden in Zivilsachen</t>
  </si>
  <si>
    <t>5.2.1 Anzahl</t>
  </si>
  <si>
    <t>5.2.2 Erledigung</t>
  </si>
  <si>
    <t>Anerkennung</t>
  </si>
  <si>
    <t>5.2.3 Rechtsgebiete</t>
  </si>
  <si>
    <t>5.2.4 Prozessdauer</t>
  </si>
  <si>
    <t>5.2.5 Weiterzug an das Bundesgericht</t>
  </si>
  <si>
    <t>5.3 Beschwerden in Schuldbetreibungs- und Konkurssachen (Aufsichtsbehörde)</t>
  </si>
  <si>
    <t>5.3.1 Beschwerden gegen Betreibungsämter</t>
  </si>
  <si>
    <t>Ägerital</t>
  </si>
  <si>
    <t>Menzingen</t>
  </si>
  <si>
    <t>Baar</t>
  </si>
  <si>
    <t>Cham</t>
  </si>
  <si>
    <t>Hünenberg</t>
  </si>
  <si>
    <t>Risch</t>
  </si>
  <si>
    <t>Neuheim</t>
  </si>
  <si>
    <t xml:space="preserve">Zug* </t>
  </si>
  <si>
    <t>hängig</t>
  </si>
  <si>
    <t>Neuein-
gänge</t>
  </si>
  <si>
    <t>Gutheis-
sung</t>
  </si>
  <si>
    <t>gegen-
stands-
los</t>
  </si>
  <si>
    <t>Abwei-
sung</t>
  </si>
  <si>
    <t>(Total Erledigungen: 59)</t>
  </si>
  <si>
    <t>* Einwohnergemeinden Zug, Steinhausen und Walchwil</t>
  </si>
  <si>
    <t>5.3.2 Beschwerden gegen das Konkursamt</t>
  </si>
  <si>
    <t>5.3.2.1 Anzahl</t>
  </si>
  <si>
    <t>5.3.2.2 Erledigung</t>
  </si>
  <si>
    <t>5.3.3.1 Anzahl</t>
  </si>
  <si>
    <t>5.3.3.2 Erledigung</t>
  </si>
  <si>
    <t>5.3.4 Weitere erledigte Geschäfte</t>
  </si>
  <si>
    <t>Disziplinarverfahren gegen Betreibungs- oder Konkursbeamte und Angestellte eines Betreibungs- oder des Konkursamtes</t>
  </si>
  <si>
    <t>Festsetzung a.o. Konkursgebühr</t>
  </si>
  <si>
    <t>Festsetzung Entgelt der ausseramtlichen Konkursverwaltung</t>
  </si>
  <si>
    <t>Fristverlängerung für Durchführung des Konkursverfahrens</t>
  </si>
  <si>
    <t>weitere Geschäfte</t>
  </si>
  <si>
    <t>5.3.5 Prozessdauer</t>
  </si>
  <si>
    <t>5.3.6 Weiterzug an das Bundesgericht</t>
  </si>
  <si>
    <t>6. Weitere beim Obergericht erledigte Geschäfte</t>
  </si>
  <si>
    <t>Gesuche um Forderungsverzicht bzw. Kostenerlass</t>
  </si>
  <si>
    <t>Zulassung von Gerichtsberichterstattern</t>
  </si>
  <si>
    <t>7. Unentgeltliche Rechtspflege in Zivilfällen des Obergerichts</t>
  </si>
  <si>
    <t xml:space="preserve">Erledigung </t>
  </si>
  <si>
    <t>Bewilligung der unentgeltlichen Prozessführung und des unentgeltlichen Rechtsbeistandes</t>
  </si>
  <si>
    <t>Bewilligung der unentgeltlichen Prozessführung</t>
  </si>
  <si>
    <t>Bewilligung des unentgeltlichen Rechtsbeistandes</t>
  </si>
  <si>
    <t>Abweisung, Rückzug, gegenstandslos, Nichteintreten</t>
  </si>
  <si>
    <t xml:space="preserve">* per 1. Januar 2024 wurde eine zweite Strafabteilung geschaffen (vgl. Ziff. 4 hinten). Aus Praktikabilitätsgründen wurde darauf verzichtet, die Zahlen der (dannzumal einzigen) Strafabteilung des Berichtsjahrs 2023 auf die beiden (neuen) Strafabteilungen aufzuteilen. Stattdessen werden diese Zahlen grundsätzlich integral bei der I. Strafabteilung ausgewiesen. </t>
  </si>
  <si>
    <t>(Total Erledigungen: 52)</t>
  </si>
  <si>
    <t>Obergericht</t>
  </si>
  <si>
    <t>Detaillierte Geschäftsübersicht</t>
  </si>
  <si>
    <t>Inhaltsverzeichnis</t>
  </si>
  <si>
    <t>Friedensrichterämter</t>
  </si>
  <si>
    <t>II.</t>
  </si>
  <si>
    <t>Schlichtungsbehörde Arbeitsrecht</t>
  </si>
  <si>
    <t>III.</t>
  </si>
  <si>
    <t>Schlichtungsbehörde Miet- und Pachtrecht</t>
  </si>
  <si>
    <t>IV.</t>
  </si>
  <si>
    <t>Staatsanwaltschaft</t>
  </si>
  <si>
    <t>V.</t>
  </si>
  <si>
    <t>Strafgericht</t>
  </si>
  <si>
    <t>VI.</t>
  </si>
  <si>
    <t>Kantonsgericht</t>
  </si>
  <si>
    <t>VII.</t>
  </si>
  <si>
    <t>VIII.</t>
  </si>
  <si>
    <t>Aufsichtskommission über die Rechtsanwältinnen und Rechtsanwälte</t>
  </si>
  <si>
    <t>IX.</t>
  </si>
  <si>
    <t>Anwaltsprüfungskommission</t>
  </si>
  <si>
    <t>X.</t>
  </si>
  <si>
    <t>Betreibungsämter und Konkursamt</t>
  </si>
  <si>
    <t>1. Gesamtübersicht</t>
  </si>
  <si>
    <t>Neueingang</t>
  </si>
  <si>
    <t>Erledigung</t>
  </si>
  <si>
    <t>davon Streitwert</t>
  </si>
  <si>
    <t>Zug</t>
  </si>
  <si>
    <t>Oberägeri</t>
  </si>
  <si>
    <t>Unterägeri</t>
  </si>
  <si>
    <t>Steinhausen</t>
  </si>
  <si>
    <t>Walchwil</t>
  </si>
  <si>
    <t>2. Erledigungen</t>
  </si>
  <si>
    <t>Erledigung  total</t>
  </si>
  <si>
    <t>Vergleich, Anerkennung, Rückzug</t>
  </si>
  <si>
    <t>Klage-bewilligung</t>
  </si>
  <si>
    <t>Urteilsvorschlag                   (Art. 210 ZPO)</t>
  </si>
  <si>
    <t>Entscheid    (Art. 212 ZPO)</t>
  </si>
  <si>
    <t>unterbreitet</t>
  </si>
  <si>
    <t>angenommen</t>
  </si>
  <si>
    <t>Vergleich, Anerkenn-ung, Rückzug</t>
  </si>
  <si>
    <t>Entscheid 
(Art. 212 ZPO)</t>
  </si>
  <si>
    <t>3. Verfahrensdauer</t>
  </si>
  <si>
    <t>6-12</t>
  </si>
  <si>
    <t>1. Anzahl</t>
  </si>
  <si>
    <t>davon Streitwert bis CHF 2'000</t>
  </si>
  <si>
    <t>2. Erledigung</t>
  </si>
  <si>
    <t>Klagebewilligung</t>
  </si>
  <si>
    <t>Total unterbreitet</t>
  </si>
  <si>
    <t>Entscheid</t>
  </si>
  <si>
    <t>davon Erledigungen in Gleichstellungsfragen</t>
  </si>
  <si>
    <t>erteilte Klagebewilligungen</t>
  </si>
  <si>
    <t>davon landwirtschaftliche Pacht</t>
  </si>
  <si>
    <t>&gt;24</t>
  </si>
  <si>
    <t>Neueingänge (inkl. Einsprachen gegen Strafbefehle und allfällige Rückweisungen)</t>
  </si>
  <si>
    <t>Strafbefehl</t>
  </si>
  <si>
    <t>Anklage beim Strafgericht</t>
  </si>
  <si>
    <t>Anklage im abgekürzten Verfahren</t>
  </si>
  <si>
    <t>Überweisung ans Strafgericht (Gültigkeit Einsprache Strafbefehl)</t>
  </si>
  <si>
    <t>Abtretung an andere Abteilung der Staatsanwaltschaft</t>
  </si>
  <si>
    <t>Abtretung an anderen Kanton</t>
  </si>
  <si>
    <t>Einstellung der Administrativuntersuchung</t>
  </si>
  <si>
    <t>formelle Einstellung</t>
  </si>
  <si>
    <t xml:space="preserve"> -</t>
  </si>
  <si>
    <t>einstweilige Einstellung</t>
  </si>
  <si>
    <t>provisorische Einstellung</t>
  </si>
  <si>
    <t>Nichtanhandnahme</t>
  </si>
  <si>
    <t>Rückzug der Einsprache</t>
  </si>
  <si>
    <t>Vereinigung (Untersuchungen mit gleicher/gleichem Beschuldigten)</t>
  </si>
  <si>
    <t>Die neu eingegangenen Untersuchungen betrafen</t>
  </si>
  <si>
    <t>aussergewöhnliche Todesfälle</t>
  </si>
  <si>
    <t>Busse (ohne Ordnungsbusse)</t>
  </si>
  <si>
    <t>Geldstrafe</t>
  </si>
  <si>
    <t>Freiheitsstrafe</t>
  </si>
  <si>
    <t>Verwarnung</t>
  </si>
  <si>
    <t>keine Strafe</t>
  </si>
  <si>
    <t>Bussen</t>
  </si>
  <si>
    <t>Geldstrafen</t>
  </si>
  <si>
    <t>&gt;36</t>
  </si>
  <si>
    <t>davon vom Oberstaatsanwalt erhoben</t>
  </si>
  <si>
    <t>Berufungen</t>
  </si>
  <si>
    <t>Anschlussberufungen</t>
  </si>
  <si>
    <t>Beschwerden in Strafsachen an das Bundesgericht</t>
  </si>
  <si>
    <t>Zustellung</t>
  </si>
  <si>
    <t>Untersuchungshandlungen (Hausdurchsuchungen, Beschlagnahme von Beweismitteln, Einvernahmen usw.)</t>
  </si>
  <si>
    <t>Abtretung an andere Behörden</t>
  </si>
  <si>
    <t>Ablehnung / Nichteintreten</t>
  </si>
  <si>
    <t>Anordnung Vollstreckung Geldstrafe / Busse Ausland</t>
  </si>
  <si>
    <t>Ablehnung Vollstreckungsersuchen Geldstrafe / Busse Ausland</t>
  </si>
  <si>
    <t>Anklage beim Jugendgericht</t>
  </si>
  <si>
    <t>Überweisung ans Jugendgericht</t>
  </si>
  <si>
    <t>Formelle Einstellung</t>
  </si>
  <si>
    <t>Einstweilige Einstellung</t>
  </si>
  <si>
    <t>Freiheitsentzug</t>
  </si>
  <si>
    <t>persönliche Leistung</t>
  </si>
  <si>
    <t>Verweis</t>
  </si>
  <si>
    <t>Aufsicht</t>
  </si>
  <si>
    <t>persönliche Betreuung</t>
  </si>
  <si>
    <t>ambulante Behandlung</t>
  </si>
  <si>
    <t>Unterbringung (offene Einrichtung)</t>
  </si>
  <si>
    <t>Unterbringung (geschlossene Einrichtung)</t>
  </si>
  <si>
    <t>Tätigkeits-, Kontakt-, Rayonverbot</t>
  </si>
  <si>
    <t>Verweis mit Weisung / Probezeit</t>
  </si>
  <si>
    <t>Sanktionsumwandlung durch Vollzugsbehörde</t>
  </si>
  <si>
    <t>Disziplinarmassnahme</t>
  </si>
  <si>
    <t>Absehen von einer Disziplinarmassnahme</t>
  </si>
  <si>
    <t>Einstellung</t>
  </si>
  <si>
    <t>davon infolge hängiger Strafuntersuchungen sistiert</t>
  </si>
  <si>
    <t>Eintragung ins Anwaltsregister bzw. Ermächtigung zur öffentlichen Beurkundung</t>
  </si>
  <si>
    <t>administrative Löschung der Eintragung im Anwaltsregister bzw. der Beurkundungsbefugnis</t>
  </si>
  <si>
    <t>Genehmigung des Antrags um Eintragung ins UPReg</t>
  </si>
  <si>
    <t>Deaktivierung des Eintrags im UPReg</t>
  </si>
  <si>
    <t>Eintragung in die öffentliche Liste</t>
  </si>
  <si>
    <t>Erteilung einer generellen Substitutionsbewilligung</t>
  </si>
  <si>
    <t>Entbindung vom Anwalts- bzw. Amtsgeheimnis</t>
  </si>
  <si>
    <t>Disziplinarzeugnis</t>
  </si>
  <si>
    <t>ohne Wiederholung</t>
  </si>
  <si>
    <t>mit Wiederholung</t>
  </si>
  <si>
    <t>Wartefrist 2 Jahre</t>
  </si>
  <si>
    <t>definitiv</t>
  </si>
  <si>
    <t>Sitzungen</t>
  </si>
  <si>
    <t>neu eröffnete Konkurse gegen im Handelsregister eingetragene Firmen</t>
  </si>
  <si>
    <t>davon Massnahmen gem. Art. 731b OR</t>
  </si>
  <si>
    <t>nachträglicher Widerruf Konkurseinstellung</t>
  </si>
  <si>
    <t>Insolvenzerklärungen (ohne Eintrag im Handelsregister)</t>
  </si>
  <si>
    <t>konkursamtliche Verlassenschaftsliquidationen</t>
  </si>
  <si>
    <t>im Ausland eröffnete Konkurse (IPRG-Verfahren)</t>
  </si>
  <si>
    <t>Konkurse ohne vorgängige Betreibung (ohne Eintrag im Handelsregister)</t>
  </si>
  <si>
    <t>Einstellung mangels Aktiven</t>
  </si>
  <si>
    <t>Schlusserklärung nach durchgeführtem Verfahren (inkl. IPRG)</t>
  </si>
  <si>
    <t>Widerruf gemäss Art. 195 SchKG</t>
  </si>
  <si>
    <t>Aufhebung des Dekrets</t>
  </si>
  <si>
    <t>Zahlungs-befehle</t>
  </si>
  <si>
    <t>Pfändungen</t>
  </si>
  <si>
    <t>Aufschubs-bewilligungen</t>
  </si>
  <si>
    <t>Arreste</t>
  </si>
  <si>
    <t xml:space="preserve">Eingetragene Eigentums-vorbehalte </t>
  </si>
  <si>
    <t>1’349</t>
  </si>
  <si>
    <t>2’568</t>
  </si>
  <si>
    <t>36’351</t>
  </si>
  <si>
    <t>1’762</t>
  </si>
  <si>
    <t>Total 
Verlust-scheinsumme</t>
  </si>
  <si>
    <t>neue Anklagen</t>
  </si>
  <si>
    <t>Schuldspruch</t>
  </si>
  <si>
    <t>Schuldspruch / teilweiser Freispruch oder teilweise Einstellung</t>
  </si>
  <si>
    <t>Freispruch</t>
  </si>
  <si>
    <t>Geschlecht</t>
  </si>
  <si>
    <t>männlich</t>
  </si>
  <si>
    <t>weiblich</t>
  </si>
  <si>
    <t>Staatsangehörigkeit</t>
  </si>
  <si>
    <t>Schweiz</t>
  </si>
  <si>
    <t>Ausland</t>
  </si>
  <si>
    <t>Busse</t>
  </si>
  <si>
    <t>Verbindungsbusse</t>
  </si>
  <si>
    <t>stationäre therapeutische Massnahmen</t>
  </si>
  <si>
    <t>ambulante Behandlung (Art. 63 StGB)</t>
  </si>
  <si>
    <t>Verwahrung (Art. 64 StGB)</t>
  </si>
  <si>
    <t>andere Massnahmen</t>
  </si>
  <si>
    <t>Anordnung Sanktionsvollzug</t>
  </si>
  <si>
    <t>Anordnung Massnahmenvollzug</t>
  </si>
  <si>
    <t>Verlängerung therapeutische Massnahme</t>
  </si>
  <si>
    <t>Anordnung gemäss Art. 95 StGB</t>
  </si>
  <si>
    <t>Verwendung zugunsten Geschädigter</t>
  </si>
  <si>
    <t>weitere Neueingänge (z.B. Rückweisungen, wieder aufgenommene Verfahren)</t>
  </si>
  <si>
    <t>Beurteilung der Gültigkeit einer Einsprache</t>
  </si>
  <si>
    <t>an das Kollegialgericht</t>
  </si>
  <si>
    <t>an das Einzelgericht</t>
  </si>
  <si>
    <t>Bestätigung der Anklageschrift</t>
  </si>
  <si>
    <t>Rückweisung zur Durchführung des ordentlichen Verfahrens</t>
  </si>
  <si>
    <t>Einstellung des Verfahrens</t>
  </si>
  <si>
    <t>Vereinigung (Ergänzungsanklagen)</t>
  </si>
  <si>
    <t>übrige Erledigungen</t>
  </si>
  <si>
    <t>Aufsicht oder persönliche Betreuung</t>
  </si>
  <si>
    <t>Unterbringung</t>
  </si>
  <si>
    <t>(inkl. allfällige Rückweisungen durch das Obergericht und wieder aufgenommene Verfahren)</t>
  </si>
  <si>
    <t>Ehescheidungen</t>
  </si>
  <si>
    <t>Familienrecht</t>
  </si>
  <si>
    <t>davon Massnahmen zum Schutz der ehelichen Gemeinschaft</t>
  </si>
  <si>
    <t>Nachbarrecht, Besitzesschutz</t>
  </si>
  <si>
    <t>übriges Sachenrecht</t>
  </si>
  <si>
    <t>davon Eintragung von Bauhandwerkerpfandrechten</t>
  </si>
  <si>
    <t>übrige miet- und pachtrechtliche Verfügungen</t>
  </si>
  <si>
    <t>Handels- und Gesellschaftsrecht</t>
  </si>
  <si>
    <t>davon Organisationsklagen</t>
  </si>
  <si>
    <t>Vollstreckung rechtskräftiger Urteile</t>
  </si>
  <si>
    <t>Sicherstellung gefährdeter Beweise</t>
  </si>
  <si>
    <t>übriges Obligationenrecht</t>
  </si>
  <si>
    <t>Total Erledigungen</t>
  </si>
  <si>
    <t>Anzahl</t>
  </si>
  <si>
    <t>in ordentlicher Betreibung</t>
  </si>
  <si>
    <t>in Wechselbetreibung</t>
  </si>
  <si>
    <t>ohne vorgängige Betreibung, Insolvenzerklärung, Bilanzdeponierung durch Revisionsstelle</t>
  </si>
  <si>
    <t>konkursamtliche Nachlassliquidation</t>
  </si>
  <si>
    <t>Konkurseröffnung in ordentlicher Betreibung</t>
  </si>
  <si>
    <t>Konkurseröffnung in Wechselbetreibung</t>
  </si>
  <si>
    <t>Konkurseröffnung ohne vorgängige Betreibung</t>
  </si>
  <si>
    <t>Insolvenzerklärung</t>
  </si>
  <si>
    <t>Bilanzdeponierung durch Revisionsstelle</t>
  </si>
  <si>
    <t>Aufnahme eines Güterverzeichnisses</t>
  </si>
  <si>
    <t>Widerruf des Konkurses</t>
  </si>
  <si>
    <t>Anordnung des summarischen Verfahrens</t>
  </si>
  <si>
    <t>Schluss des Konkursverfahrens</t>
  </si>
  <si>
    <t>bewilligt</t>
  </si>
  <si>
    <t>teilweise bewilligt</t>
  </si>
  <si>
    <t>nicht bewilligt</t>
  </si>
  <si>
    <t>Einsprache gegen Arrestbefehl</t>
  </si>
  <si>
    <t>Abweisung, Rückzug, Gegenstandslosigkeit, Nichteintreten</t>
  </si>
  <si>
    <t>weitere Neueingänge (z.B. Überweisungen Einzelgericht, Rückweisungen, wieder aufgenommene Verfahren)</t>
  </si>
  <si>
    <t>Übrige</t>
  </si>
  <si>
    <t>Überweisung an das Kollegialgericht</t>
  </si>
  <si>
    <t>3. Abgekürzte Verfahren</t>
  </si>
  <si>
    <t xml:space="preserve">4. Jugendgericht </t>
  </si>
  <si>
    <t>1. Kollegialgericht</t>
  </si>
  <si>
    <t>II. Schlichtungsbehörde Arbeitsrecht</t>
  </si>
  <si>
    <t>III. Schlichtungsbehörde Miet- und Pachtrecht</t>
  </si>
  <si>
    <t>I. Friedensrichterämter</t>
  </si>
  <si>
    <t>1.  Strafverfolgung Erwachsene</t>
  </si>
  <si>
    <t>1.8. Internationale Rechtshilfe in Strafsachen</t>
  </si>
  <si>
    <t>2. Strafverfolgung Jugendliche</t>
  </si>
  <si>
    <t>2.7.1 Einsprache gegen Strafbefehle</t>
  </si>
  <si>
    <t>2.7.2 Von der Staatsanwaltschaft erhobene Rechtsmittel</t>
  </si>
  <si>
    <t>2.8.1 Schutzmassnahmen</t>
  </si>
  <si>
    <t>2.8.2 Strafen</t>
  </si>
  <si>
    <t>V. Strafgericht</t>
  </si>
  <si>
    <t>1.1.6 Massnahmen</t>
  </si>
  <si>
    <t>1.1.5 Strafen</t>
  </si>
  <si>
    <t>1.1.4 Persönliche Verhältnisse der Beschuldigten</t>
  </si>
  <si>
    <t>1.1 Strafprozesse</t>
  </si>
  <si>
    <t>2.5 Ertrag aus unbedingten Bussen</t>
  </si>
  <si>
    <t>2.4 Strafen</t>
  </si>
  <si>
    <t>2.3 Rechtsgebiete</t>
  </si>
  <si>
    <t>2.1 Anzahl</t>
  </si>
  <si>
    <t>1.8.3 Verfahrensdauer</t>
  </si>
  <si>
    <t>1.8.1 Anzahl</t>
  </si>
  <si>
    <t>1.8.2 Erledigungen</t>
  </si>
  <si>
    <t>1.7.1 Einsprachen gegen Strafbefehle</t>
  </si>
  <si>
    <t>1.5 Ertrag aus Bussen und unbedingten Geldstrafen (mit Strafbefehl)</t>
  </si>
  <si>
    <t>1.4 Strafen</t>
  </si>
  <si>
    <t>1.3 Rechtsgebiete</t>
  </si>
  <si>
    <t>1.2 Erledigung</t>
  </si>
  <si>
    <t>1.1 Anzahl</t>
  </si>
  <si>
    <t>2.2 Erledigung</t>
  </si>
  <si>
    <t>2. Einzelgericht</t>
  </si>
  <si>
    <t>2.1 Strafprozesse</t>
  </si>
  <si>
    <t>2.1.4 Persönliche Verhältnisse der Beschuldigten</t>
  </si>
  <si>
    <t>2.1.5 Strafen</t>
  </si>
  <si>
    <t>2.1.6 Massnahmen</t>
  </si>
  <si>
    <t>3.1 Anzahl</t>
  </si>
  <si>
    <t>3.2 Erledigung</t>
  </si>
  <si>
    <t>3.3 Strafen</t>
  </si>
  <si>
    <t>3.4 Massnahmen</t>
  </si>
  <si>
    <t>4.1 Anzahl</t>
  </si>
  <si>
    <t>4.2 Erledigung</t>
  </si>
  <si>
    <t>4.3 Schutzmassnahmen und Strafen</t>
  </si>
  <si>
    <t>4.4  Weitere erledigte Geschäfte</t>
  </si>
  <si>
    <t>1.1 Zivilprozesse</t>
  </si>
  <si>
    <t>2.1 Vereinfachtes und ordentliches Verfahren</t>
  </si>
  <si>
    <t>2.2.1.1 Anzahl</t>
  </si>
  <si>
    <t>2.2.1 Befehlsverfahren und Verfügungen auf Grundlage des Zivilrechts</t>
  </si>
  <si>
    <t>2.2 Summarisches Verfahren</t>
  </si>
  <si>
    <t>2.2.1.2 Erledigung</t>
  </si>
  <si>
    <t>2.2.1.3 Rechtsgebiete</t>
  </si>
  <si>
    <t>2.2.1.4 Prozessdauer</t>
  </si>
  <si>
    <t>2.2.2.2 Konkurs</t>
  </si>
  <si>
    <t>2.2.2 Verfügungen in Betreibungs- und Konkurssachen</t>
  </si>
  <si>
    <t>2.2.2.1 Rechtsöffnung</t>
  </si>
  <si>
    <t>Rechtsgebiete</t>
  </si>
  <si>
    <t>provisorische Rechtsöffnung</t>
  </si>
  <si>
    <t>Bewilligung des nachträglichen Rechtsvorschlags</t>
  </si>
  <si>
    <t>Rechtsvorschlag in Wechselbetreibung</t>
  </si>
  <si>
    <t>Feststellung neuen Vermögens</t>
  </si>
  <si>
    <t>Aufhebung der Betreibung</t>
  </si>
  <si>
    <t>Vollstreckung ausländischer Urteile</t>
  </si>
  <si>
    <t>Anzahl Konkurseröffnungen</t>
  </si>
  <si>
    <t>Weitere Verfügungen in Konkurssachen</t>
  </si>
  <si>
    <t>2.2.2.3 Nachlassstundung</t>
  </si>
  <si>
    <t>2.2.2.4 Private Schuldenbereinigung</t>
  </si>
  <si>
    <t>2.2.2.5 Arrest</t>
  </si>
  <si>
    <t>2.2.3 Schutzschriften</t>
  </si>
  <si>
    <t>2.2.4 Auswärtige Rechtshilfegesuche</t>
  </si>
  <si>
    <t>2.1 Zivilprozesse</t>
  </si>
  <si>
    <t>1. Disziplinarverfahren</t>
  </si>
  <si>
    <t>2. Weitere erledigte Geschäfte (Administrativverfahren)</t>
  </si>
  <si>
    <t>1. Prüfungen</t>
  </si>
  <si>
    <t>1.1 Erteilte Anwaltspatente bzw. Ausweise</t>
  </si>
  <si>
    <t>1.2 Abweisungen</t>
  </si>
  <si>
    <t xml:space="preserve">1.4 Abgeschlossene Prüfungen </t>
  </si>
  <si>
    <t>2. Zeitliche Beanspruchung</t>
  </si>
  <si>
    <t>1.3 Erteilte Fähigkeitsausweise zur öffentlichen Beurkundung</t>
  </si>
  <si>
    <t>IV. Staatsanwaltschaft</t>
  </si>
  <si>
    <t>bis 
CHF 2'000</t>
  </si>
  <si>
    <t>über 
CHF 2'000 bis 
CHF 5'000</t>
  </si>
  <si>
    <t>Urteilsvorschlag 
(Art. 210 ZPO)</t>
  </si>
  <si>
    <t>- strafbare Handlungen gegen Leib und Leben</t>
  </si>
  <si>
    <t>- Ausländer- und Integrationsgesetz (AIG)</t>
  </si>
  <si>
    <t>- Übertretungsstrafgesetz</t>
  </si>
  <si>
    <t>- Baugesetz</t>
  </si>
  <si>
    <t>- andere kantonale Erlasse</t>
  </si>
  <si>
    <t>- Einzelgericht</t>
  </si>
  <si>
    <t>- Kollegialgericht</t>
  </si>
  <si>
    <t>- davon zufolge Verjährung (Übertretungen)</t>
  </si>
  <si>
    <t>- strafbare Handlungen gegen das Vermögen</t>
  </si>
  <si>
    <t>- strafbare Handlungen gegen die Ehre und den Geheim- oder Privatbereich</t>
  </si>
  <si>
    <t>- Verbrechen und Vergehen gegen die Freiheit</t>
  </si>
  <si>
    <t>- strafbare Handlungen gegen die sexuelle Integrität</t>
  </si>
  <si>
    <t>- Verbrechen und Vergehen gegen die Familie</t>
  </si>
  <si>
    <t>- gemeingefährliche Verbrechen und Vergehen</t>
  </si>
  <si>
    <t>- Verbrechen und Vergehen gegen die öffentl. Gesundheit</t>
  </si>
  <si>
    <t>- Verbrechen und Vergehen gegen den öffentl. Verkehr</t>
  </si>
  <si>
    <t>- Fälschung von Geld, amtlichen Wertzeichen, amtlichen Zeichen, Mass und Gewicht</t>
  </si>
  <si>
    <t>- Urkundenfälschung</t>
  </si>
  <si>
    <t>- Verbrechen und Vergehen gegen den öffentl. Frieden</t>
  </si>
  <si>
    <t>- Verbrechen und Vergehen gegen den Staat und die Landesverteidigung</t>
  </si>
  <si>
    <t>- Vergehen gegen den Volkswillen</t>
  </si>
  <si>
    <t>- strafbare Handlungen gegen die öffentl. Gewalt</t>
  </si>
  <si>
    <t>- Störung der Beziehungen zum Ausland</t>
  </si>
  <si>
    <t>- Verbrechen und Vergehen gegen die Rechtspflege</t>
  </si>
  <si>
    <t>- strafbare Handlungen gegen die Amts- und Berufspflicht</t>
  </si>
  <si>
    <t>- Übertretungen bundesrechtlicher Bestimmungen</t>
  </si>
  <si>
    <t>- Gewässerschutzgesetz</t>
  </si>
  <si>
    <t>- Personenbeförderungsgesetz</t>
  </si>
  <si>
    <t>- Umweltschutzgesetz</t>
  </si>
  <si>
    <t>- Gesetz gegen den unlauteren Wettbewerb</t>
  </si>
  <si>
    <t>- Bevölkerungs- und Zivilschutzgesetz</t>
  </si>
  <si>
    <t>- Arbeitslosenversicherungsgesetz</t>
  </si>
  <si>
    <t>- AHV-Gesetz</t>
  </si>
  <si>
    <t>- andere</t>
  </si>
  <si>
    <t>- unbedingt</t>
  </si>
  <si>
    <t>- unbedingt mit Busse</t>
  </si>
  <si>
    <t>- bedingt</t>
  </si>
  <si>
    <t>- bedingt mit Busse</t>
  </si>
  <si>
    <t>1.7.2 Von der Staatsanwaltschaft erhobene Rechtsmittel</t>
  </si>
  <si>
    <t>1.6 Verfahrensdauer</t>
  </si>
  <si>
    <t>1.7 Justizkontrolle und Rechtsmittel</t>
  </si>
  <si>
    <t>- Änderung Massnahme oder Sanktion</t>
  </si>
  <si>
    <t>- Gültigkeit Einsprache Strafbefehl</t>
  </si>
  <si>
    <t>- teilbedingt</t>
  </si>
  <si>
    <t>2.6 Verfahrensdauer</t>
  </si>
  <si>
    <t>2.7 Justizkontrolle und Rechtsmittel</t>
  </si>
  <si>
    <t>2.8 Vollzug Schutzmassnahmen und Strafen (§ 2 VVJ)</t>
  </si>
  <si>
    <t>- Behandlung von psychischen Störungen  (Art. 59 StGB)</t>
  </si>
  <si>
    <t>- Suchtbehandlung (Art. 60 StGB)</t>
  </si>
  <si>
    <t>- Massnahmen für junge Erwachsene (Art. 61 StGB)</t>
  </si>
  <si>
    <t>- Tätigkeitsverbot (Art. 67 StGB)</t>
  </si>
  <si>
    <t>- Kontakt- und Rayonverbot (Art. 67b StGB)</t>
  </si>
  <si>
    <t>- Fahrverbot (Art. 67e StGB)</t>
  </si>
  <si>
    <t>- Veröffentlichung des Urteils (Art. 68 StGB)</t>
  </si>
  <si>
    <t>- Verwendung zugunsten Geschädigter (Art. 73 StGB)</t>
  </si>
  <si>
    <r>
      <t>- Landesverweisung (Art. 66a und 66a</t>
    </r>
    <r>
      <rPr>
        <vertAlign val="superscript"/>
        <sz val="10"/>
        <color theme="1"/>
        <rFont val="Arial"/>
        <family val="2"/>
      </rPr>
      <t>bis</t>
    </r>
    <r>
      <rPr>
        <sz val="10"/>
        <color theme="1"/>
        <rFont val="Arial"/>
        <family val="2"/>
      </rPr>
      <t xml:space="preserve"> StGB)</t>
    </r>
  </si>
  <si>
    <t>- Verzicht auf Landesverweisung</t>
  </si>
  <si>
    <t>1.1.7 Prozessdauer</t>
  </si>
  <si>
    <t>Änderung Massnahme</t>
  </si>
  <si>
    <t>Änderung Strafe</t>
  </si>
  <si>
    <t>2.1.7 Prozessdauer</t>
  </si>
  <si>
    <t>- vom Vorjahr anhängig</t>
  </si>
  <si>
    <t>- Neueingänge</t>
  </si>
  <si>
    <t>- Neueingänge (inkl. Überweisungen vom Einzelgericht)</t>
  </si>
  <si>
    <t>Änderung Sanktion</t>
  </si>
  <si>
    <t>- Gutheissung / teilweise Gutheissung</t>
  </si>
  <si>
    <t>- Abweisung</t>
  </si>
  <si>
    <t>- übrige Erledigungen</t>
  </si>
  <si>
    <t>Ausweisung von Mietern und Pächtern</t>
  </si>
  <si>
    <t>definitive Rechtsöffnung</t>
  </si>
  <si>
    <t>Einstellung des Konkursverfahrens (bei Nichtleistung des Kostenvorschusses)</t>
  </si>
  <si>
    <t>- summarische Verfahren</t>
  </si>
  <si>
    <t>- summarische Verfahren (Einzelrichter)</t>
  </si>
  <si>
    <t>3. I. Strafabteilung*</t>
  </si>
  <si>
    <t>Abweisung (vollständig oder in den Hauptpunkten)</t>
  </si>
  <si>
    <t>- gegen Ermittlungs- und Untersuchungshandlungen</t>
  </si>
  <si>
    <t>- gegen Entscheide betreffend Haft und Ersatzmassnahmen</t>
  </si>
  <si>
    <t>- gegen Nichtanhandnahme einer Anzeige oder Privatklage</t>
  </si>
  <si>
    <t>- gegen Einstellungsverfügungen</t>
  </si>
  <si>
    <t>- gegen Entscheide über die Auferlegung von Kosten und Zusprechung von Entschädigungen</t>
  </si>
  <si>
    <t>- gegen Entscheide des Jugendanwalts oder des Jugendgerichts</t>
  </si>
  <si>
    <t>- gegen Entscheide betreffend internationale Rechtshilfe</t>
  </si>
  <si>
    <t>- Akteneinsicht</t>
  </si>
  <si>
    <t>- Beschlagnahme</t>
  </si>
  <si>
    <t>- übrige</t>
  </si>
  <si>
    <t>- wegen Verzögerung und Verweigerung der Rechtspflege</t>
  </si>
  <si>
    <t>- subsidiäre Aufsichtsbeschwerden</t>
  </si>
  <si>
    <t>- Ausstandsbegehren</t>
  </si>
  <si>
    <t>- amtliche Verteidigung</t>
  </si>
  <si>
    <t>- gegen Entscheide betreffend</t>
  </si>
  <si>
    <t>- Schuldbetreibungs- und Konkursrecht (ordentliche Verfahren)</t>
  </si>
  <si>
    <t>- Schuldbetreibungs- und Konkursrecht (summarische Verfahren)</t>
  </si>
  <si>
    <t>- gegen prozessleitende Entscheide</t>
  </si>
  <si>
    <t>- gegen Entscheide betreffend unentgeltliche Rechtspflege</t>
  </si>
  <si>
    <t>- gegen Entscheide im Vollstreckungsverfahren</t>
  </si>
  <si>
    <t>- gegen die Verhängung von Ordnungsbussen</t>
  </si>
  <si>
    <t>- gegen Entscheide hinsichtlich Kostenauferlegung</t>
  </si>
  <si>
    <t>- gegen Entscheide der Anwaltsprüfungskommission</t>
  </si>
  <si>
    <t>- Personenrecht</t>
  </si>
  <si>
    <t>- Familien- und Vormundschaftsrecht</t>
  </si>
  <si>
    <t xml:space="preserve">- Erbrecht </t>
  </si>
  <si>
    <t>- Sachenrecht</t>
  </si>
  <si>
    <t>- einzelne Vertragsverhältnisse gemäss OR</t>
  </si>
  <si>
    <t>- Gesellschafts- und Handelsrecht</t>
  </si>
  <si>
    <t>- Immaterialgüterrecht</t>
  </si>
  <si>
    <t>- Bewilligung des nachträglichen Rechtsvorschlages</t>
  </si>
  <si>
    <t>- Rechtsöffnung</t>
  </si>
  <si>
    <t>- Eröffnung des Konkurses</t>
  </si>
  <si>
    <t>- Nachlassstundung und -vertrag</t>
  </si>
  <si>
    <t>- Arrest</t>
  </si>
  <si>
    <t>- Revisionsgesuche</t>
  </si>
  <si>
    <t>vom 
Vorjahr anhängig</t>
  </si>
  <si>
    <t>Neuein-gänge</t>
  </si>
  <si>
    <t>administrative Löschung der Eintragung in der öffentlichen Liste</t>
  </si>
  <si>
    <t>1. Betreibungsämter</t>
  </si>
  <si>
    <t>2.  Konkursamt</t>
  </si>
  <si>
    <t>2.3 Gesamtbetrag der zu Verlust gekommenen Forderungen</t>
  </si>
  <si>
    <t>2.4 Verfahrensdauer</t>
  </si>
  <si>
    <t>- gegen Entscheide der Aufsichtskommission über die Rechtsanwältinnen und                         Rechtsanwälte</t>
  </si>
  <si>
    <t>I.</t>
  </si>
  <si>
    <t>Nicht-
eintreten</t>
  </si>
  <si>
    <t>Dieses Excel-Dokument bietet eine Übersicht über die Geschäftszahlen sämtlicher Instanzen der 
Zivil- und Strafrechtspflege des Kantons Zug im Rahmen des Rechenschaftsberichts.</t>
  </si>
  <si>
    <t>Dauer der erledigten Verfahren</t>
  </si>
  <si>
    <t>Monate</t>
  </si>
  <si>
    <t>- Einziehung (namentlich Art. 69-72 StGB)</t>
  </si>
  <si>
    <t>Dauer der erledigten Verfahren - ordentliche Abteilungsprozesse</t>
  </si>
  <si>
    <t>Dauer der erledigten Verfahren - 
Berufungs- und einzelrichterliche Massnahmeverfahren</t>
  </si>
  <si>
    <t>Dauer der erledigten Verfahren - summarische Abteilungsprozesse</t>
  </si>
  <si>
    <t>Dauer der erledigten Verfahren - 
Beschwerden gegen Betreibungsämter und das Konkursamt</t>
  </si>
  <si>
    <t>Dauer der erledigten Konkursverfahren inkl. IPRG</t>
  </si>
  <si>
    <t xml:space="preserve">* per 1. Januar 2024 wurde eine zweite Strafabteilung geschaffen. Aus Praktikabilitätsgründen wurde darauf verzichtet, die Zahlen der (dannzumal einzigen) Strafabteilung des Berichtsjahrs 2023 auf die beiden (neuen) Strafabteilungen aufzuteilen. Stattdessen werden diese Zahlen integral bei der I. Strafabteilung ausgewiesen (vgl. Ziff. 3 vorne). </t>
  </si>
  <si>
    <t>Gesamtbetrag (in CHF)</t>
  </si>
  <si>
    <t>Kanton Zug</t>
  </si>
  <si>
    <t>Rechenschaftsbericht 2025</t>
  </si>
  <si>
    <t>Zwangsmassnahmengericht</t>
  </si>
  <si>
    <t>XI.</t>
  </si>
  <si>
    <t>VII. Kantonsgericht</t>
  </si>
  <si>
    <t>IX. Aufsichtskommission über die Rechtsanwältinnen und Rechtsanwälte</t>
  </si>
  <si>
    <t>X. Anwaltsprüfungskommission</t>
  </si>
  <si>
    <t>XI. Betreibungsämter und Konkursamt</t>
  </si>
  <si>
    <t>VI. Zwangsmassnahmengericht</t>
  </si>
  <si>
    <t>1. Entscheide betreffend Haft</t>
  </si>
  <si>
    <t>Anordnung Untersuchungshaft</t>
  </si>
  <si>
    <t>Anordnung Sicherheitshaft</t>
  </si>
  <si>
    <t>Haftentlassungsgesuche</t>
  </si>
  <si>
    <t>Haftverlängerungen</t>
  </si>
  <si>
    <t>Anordnung von Ersatzmassnahmen</t>
  </si>
  <si>
    <t>Haftentscheide in Jugendstrafverfahren</t>
  </si>
  <si>
    <t>Genehmigungsverfahren (geheime Überwachungsmassnahmen [Überwachung Post-/ Fernmeldeverkehr; Einsatz technischer Überwachungsgeräte; Überwachung Bankbeziehungen; verdeckte Ermittlungen], DNA-Massenuntersuchungen sowie Zusicherung der Anonymität)</t>
  </si>
  <si>
    <t>2. Entscheide betreffend Entsiegelungsgesuche und Genehmigungsverfahren</t>
  </si>
  <si>
    <t>2025</t>
  </si>
  <si>
    <t>über 
CHF 2'000 bis 
CHF 10'000*</t>
  </si>
  <si>
    <t>* seit 1. Januar 2025 kann die Schlichtungsbehörde in vermögensrechtlichen Streitigkeiten bis zu einem Streitwert von CHF 10'000.00 (früher: CHF 5'000.00) einen Entscheidvorschlag unterbreiten (Art. 210 Abs. 1 lit. c ZPO)</t>
  </si>
  <si>
    <t>Entscheidvorschlag                   (Art. 210 ZPO)</t>
  </si>
  <si>
    <t>davon Streitwert über CHF 2'000 bis CHF 10'000</t>
  </si>
  <si>
    <t>35*</t>
  </si>
  <si>
    <t>27*</t>
  </si>
  <si>
    <t>* diese Zahlen beziehen sich auf einen Streitwert von CHF 2'000 bis CHF 5'000</t>
  </si>
  <si>
    <t>Entscheidvorschlag angenommen</t>
  </si>
  <si>
    <t>angenommene Entscheidvorschläge bzw. Entscheide</t>
  </si>
  <si>
    <t>441*</t>
  </si>
  <si>
    <t>566*</t>
  </si>
  <si>
    <t>davon Streitwert über CHF 2'000 bis CHF 10'000 oder Fälle gemäss Art. 210 Abs. 1 lit. b ZPO</t>
  </si>
  <si>
    <t>Die Ende 2025 pendenten Verfahren wurden anhängig gemacht</t>
  </si>
  <si>
    <t>Die Ende 2025 pendenten Verfahren wurden anhängig gemacht (davon sistiert)</t>
  </si>
  <si>
    <t>Konkursandro-hungen</t>
  </si>
  <si>
    <t>Bestand der Viehverschrei-bungen</t>
  </si>
  <si>
    <t>Verwertungen</t>
  </si>
  <si>
    <t>Verlustscheine</t>
  </si>
  <si>
    <t>Die Ende 2025 pendenten Konkursverfahren wurden eröffnet (davon ausseramtliche Konkursverwaltung)</t>
  </si>
  <si>
    <t>Übersicht über die Geschäfte</t>
  </si>
  <si>
    <t>75</t>
  </si>
  <si>
    <t>465</t>
  </si>
  <si>
    <t>173</t>
  </si>
  <si>
    <t>158</t>
  </si>
  <si>
    <t>335</t>
  </si>
  <si>
    <t>71</t>
  </si>
  <si>
    <t>316</t>
  </si>
  <si>
    <t>2</t>
  </si>
  <si>
    <t>* diese Zahlen beziehen sich auf einen Streitwert von CHF 2'000 bis CHF 5'000 oder Fälle gemäss Art. 210 Abs. 1 lit. b ZPO</t>
  </si>
  <si>
    <t>282</t>
  </si>
  <si>
    <t>37</t>
  </si>
  <si>
    <t>301</t>
  </si>
  <si>
    <t>9</t>
  </si>
  <si>
    <t>42</t>
  </si>
  <si>
    <t>165</t>
  </si>
  <si>
    <t>29</t>
  </si>
  <si>
    <t>67</t>
  </si>
  <si>
    <t>15</t>
  </si>
  <si>
    <t>28</t>
  </si>
  <si>
    <t>11</t>
  </si>
  <si>
    <t>6</t>
  </si>
  <si>
    <t>74</t>
  </si>
  <si>
    <t>785</t>
  </si>
  <si>
    <t>243</t>
  </si>
  <si>
    <t>8</t>
  </si>
  <si>
    <t>89</t>
  </si>
  <si>
    <t>113</t>
  </si>
  <si>
    <t>7</t>
  </si>
  <si>
    <t>286</t>
  </si>
  <si>
    <t>142</t>
  </si>
  <si>
    <t>339</t>
  </si>
  <si>
    <t>16</t>
  </si>
  <si>
    <t>109</t>
  </si>
  <si>
    <t>51</t>
  </si>
  <si>
    <t>4</t>
  </si>
  <si>
    <t>12</t>
  </si>
  <si>
    <t>78</t>
  </si>
  <si>
    <t>266</t>
  </si>
  <si>
    <t>48</t>
  </si>
  <si>
    <t>24</t>
  </si>
  <si>
    <t>54</t>
  </si>
  <si>
    <t>45</t>
  </si>
  <si>
    <t>5</t>
  </si>
  <si>
    <t>95</t>
  </si>
  <si>
    <t>39</t>
  </si>
  <si>
    <t>100</t>
  </si>
  <si>
    <t>1</t>
  </si>
  <si>
    <t>63</t>
  </si>
  <si>
    <t>85</t>
  </si>
  <si>
    <t>76</t>
  </si>
  <si>
    <t>23</t>
  </si>
  <si>
    <t>10</t>
  </si>
  <si>
    <t>3</t>
  </si>
  <si>
    <t>52</t>
  </si>
  <si>
    <t>13</t>
  </si>
  <si>
    <t>35</t>
  </si>
  <si>
    <t>30</t>
  </si>
  <si>
    <t>18</t>
  </si>
  <si>
    <t>2025 *</t>
  </si>
  <si>
    <t>13*</t>
  </si>
  <si>
    <t>* ein (1) Verwaltungsstrafverfahren betraf ein Unternehmen.</t>
  </si>
  <si>
    <t>* eine (1) Anklage datiert vom 30.12.2024, diese ging jedoch erst am 03.01.2025 beim Gericht ein.</t>
  </si>
  <si>
    <t>- Abweisung Haftentlassung / teilweise Gutheissung Haftverlängerung</t>
  </si>
  <si>
    <t>- Abweisung Haftentlassung / Gutheissung Haftverlängerung</t>
  </si>
  <si>
    <t>Kombination Haftentlassungsgesuch / Haftverlängerungsgesuch *</t>
  </si>
  <si>
    <t>* diese Rubrik wurde im Jahr 2025 neu eingeführt.</t>
  </si>
  <si>
    <t>davon streitige Ehescheidungen *</t>
  </si>
  <si>
    <t>150</t>
  </si>
  <si>
    <t>davon Organisationsklagen i.S.v. Art.731b und Art. 939 OR</t>
  </si>
  <si>
    <t>170 *</t>
  </si>
  <si>
    <t>davon Ehescheidungen auf gemeinsames Begehren</t>
  </si>
  <si>
    <t>* Aufgrund einer Änderung der Zivilprozessordnung werden streitige Ehescheidungen neu vom Einzelgericht im vereinfachten Verfahren statt vom Kollegialgericht geführt. 2025 gingen 70 streitige Scheidungen ein (vgl. Ziff. 2.1.3 unten).</t>
  </si>
  <si>
    <t>davon betreffend Organisationsklagen i.S.v. Art. 731b bzw. Art. 939 OR</t>
  </si>
  <si>
    <t>Berufungsverfahren</t>
  </si>
  <si>
    <t>- ordentliche Verfahren</t>
  </si>
  <si>
    <t>- davon ähnlich gelagerte Verfahren betreffend Forderungen aus Urheberrecht i.S.v. Art. 19 Abs. 1 lit. c i.V.m. Art. 20 Abs. 2 URG</t>
  </si>
  <si>
    <t>(20)</t>
  </si>
  <si>
    <t>(12)</t>
  </si>
  <si>
    <t>(3)</t>
  </si>
  <si>
    <t>(2)</t>
  </si>
  <si>
    <t>(1)</t>
  </si>
  <si>
    <t>(39)</t>
  </si>
  <si>
    <t>(-)</t>
  </si>
  <si>
    <t>(14)</t>
  </si>
  <si>
    <t>(10)</t>
  </si>
  <si>
    <t>(6)</t>
  </si>
  <si>
    <t>(55)</t>
  </si>
  <si>
    <t>Spezialliquidationen *</t>
  </si>
  <si>
    <t>(5)</t>
  </si>
  <si>
    <t>Anzahl (ohne auswärtige Rechtshilfegesuche)</t>
  </si>
  <si>
    <t xml:space="preserve">5.3.3 Beschwerden gegen a.o. Konkursverwaltungen, Liquidatoren im Nachlassverfahren usw. </t>
  </si>
  <si>
    <t>davon von der Leitenden Oberstaatsanwältin / vom Leitenden Oberstaatsanwalt erhoben</t>
  </si>
  <si>
    <r>
      <t xml:space="preserve">(Total Erledigungen: </t>
    </r>
    <r>
      <rPr>
        <sz val="10"/>
        <color theme="1"/>
        <rFont val="Arial"/>
        <family val="2"/>
      </rPr>
      <t>64)</t>
    </r>
  </si>
  <si>
    <t xml:space="preserve">* Seit dem Jahr 2025 werden streitige Ehescheidungen vom Einzelgericht statt vom Kollegialgericht geführt (vgl. auch 
Ziff. 1.1.1 oben), weshalb per 2025 eine neue Rubrik eingeführt wurde. </t>
  </si>
  <si>
    <t>Entsiegelungsgesuche</t>
  </si>
  <si>
    <t>1.4 Prozessdauer</t>
  </si>
  <si>
    <t>2.2.5 Gesuche um unentgeltliche Prozessführung</t>
  </si>
  <si>
    <t>2.2.6 Übersicht Verfügungen im summarischen Verfahren</t>
  </si>
  <si>
    <t>4*</t>
  </si>
  <si>
    <t>* Die per Ende 2023 beim Bundesgericht anhängigen Fälle (7) wurden auf die I. (4) und die II. Strafabteilung (3) aufgeteilt (vgl. Ziff. 4.1.5 hinten).</t>
  </si>
  <si>
    <t>* Die per Ende 2023 beim Bundesgericht anhängigen Fälle (7) wurden auf die I. (4) und die II. Strafabteilung (3) aufgeteilt (vgl. Ziff. 3.1.5 vorne).</t>
  </si>
  <si>
    <t>3*</t>
  </si>
  <si>
    <t>* diese Rubrik wurde im Jahr 2025 neu eingeführt und umfasst die Verwertung von Pfandwerten einer juristischen Person oder einer ausgeschlagenen Erbschaft nach der Konkurseinstellung mangels Aktiven.</t>
  </si>
  <si>
    <t>Zug *</t>
  </si>
  <si>
    <t xml:space="preserve">Zug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</si>
</sst>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0_ \ ;\-0\ \ "/>
  </numFmts>
  <fonts count="28" x14ac:knownFonts="1">
    <font>
      <sz val="10"/>
      <color theme="1"/>
      <name val="Arial"/>
      <family val="2"/>
    </font>
    <font>
      <b/>
      <sz val="10"/>
      <color theme="1"/>
      <name val="Arial"/>
      <family val="2"/>
    </font>
    <font>
      <vertAlign val="superscript"/>
      <sz val="10"/>
      <color theme="1"/>
      <name val="Arial"/>
      <family val="2"/>
    </font>
    <font>
      <sz val="10"/>
      <color theme="0" tint="-0.499984740745262"/>
      <name val="Arial"/>
      <family val="2"/>
    </font>
    <font>
      <sz val="10"/>
      <name val="Arial"/>
      <family val="2"/>
    </font>
    <font>
      <i/>
      <sz val="10"/>
      <color theme="1"/>
      <name val="Arial"/>
      <family val="2"/>
    </font>
    <font>
      <sz val="10"/>
      <color theme="1"/>
      <name val="Arial"/>
      <family val="2"/>
    </font>
    <font>
      <b/>
      <sz val="8"/>
      <color theme="1"/>
      <name val="Arial"/>
      <family val="2"/>
    </font>
    <font>
      <b/>
      <sz val="10"/>
      <color theme="0" tint="-0.499984740745262"/>
      <name val="Arial"/>
      <family val="2"/>
    </font>
    <font>
      <sz val="8"/>
      <name val="Arial"/>
      <family val="2"/>
    </font>
    <font>
      <b/>
      <sz val="10"/>
      <color theme="0"/>
      <name val="Arial"/>
      <family val="2"/>
    </font>
    <font>
      <sz val="10"/>
      <color theme="0"/>
      <name val="Arial"/>
      <family val="2"/>
    </font>
    <font>
      <b/>
      <sz val="10"/>
      <color rgb="FF0072BA"/>
      <name val="Arial"/>
      <family val="2"/>
    </font>
    <font>
      <b/>
      <sz val="12"/>
      <color theme="1"/>
      <name val="Arial"/>
      <family val="2"/>
    </font>
    <font>
      <sz val="10"/>
      <color rgb="FFFF0000"/>
      <name val="Arial"/>
      <family val="2"/>
    </font>
    <font>
      <b/>
      <sz val="12"/>
      <name val="Arial"/>
      <family val="2"/>
    </font>
    <font>
      <i/>
      <vertAlign val="superscript"/>
      <sz val="10"/>
      <color theme="1"/>
      <name val="Arial"/>
      <family val="2"/>
    </font>
    <font>
      <u/>
      <sz val="10"/>
      <color theme="10"/>
      <name val="Arial"/>
      <family val="2"/>
    </font>
    <font>
      <u/>
      <sz val="10"/>
      <color theme="1"/>
      <name val="Arial"/>
      <family val="2"/>
    </font>
    <font>
      <b/>
      <sz val="18"/>
      <color theme="0"/>
      <name val="Arial"/>
      <family val="2"/>
    </font>
    <font>
      <sz val="18"/>
      <color theme="1"/>
      <name val="Arial"/>
      <family val="2"/>
    </font>
    <font>
      <b/>
      <sz val="18"/>
      <color rgb="FF006FB5"/>
      <name val="Arial"/>
      <family val="2"/>
    </font>
    <font>
      <sz val="18"/>
      <color rgb="FF006FB5"/>
      <name val="Arial"/>
      <family val="2"/>
    </font>
    <font>
      <sz val="16"/>
      <color theme="0"/>
      <name val="Arial"/>
      <family val="2"/>
    </font>
    <font>
      <u/>
      <sz val="10"/>
      <name val="Arial"/>
      <family val="2"/>
    </font>
    <font>
      <b/>
      <sz val="10"/>
      <name val="Arial"/>
      <family val="2"/>
    </font>
    <font>
      <sz val="8"/>
      <color theme="1"/>
      <name val="Arial"/>
      <family val="2"/>
    </font>
    <font>
      <sz val="9"/>
      <color indexed="81"/>
      <name val="Segoe UI"/>
      <charset val="1"/>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006FB5"/>
        <bgColor indexed="64"/>
      </patternFill>
    </fill>
  </fills>
  <borders count="38">
    <border>
      <left/>
      <right/>
      <top/>
      <bottom/>
      <diagonal/>
    </border>
    <border>
      <left/>
      <right/>
      <top style="thin">
        <color indexed="64"/>
      </top>
      <bottom style="thin">
        <color indexed="64"/>
      </bottom>
      <diagonal/>
    </border>
    <border>
      <left/>
      <right/>
      <top/>
      <bottom style="thin">
        <color indexed="64"/>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indexed="64"/>
      </top>
      <bottom style="thin">
        <color theme="0" tint="-0.14996795556505021"/>
      </bottom>
      <diagonal/>
    </border>
    <border>
      <left/>
      <right/>
      <top/>
      <bottom style="thin">
        <color theme="0" tint="-0.34998626667073579"/>
      </bottom>
      <diagonal/>
    </border>
    <border>
      <left/>
      <right/>
      <top style="thin">
        <color theme="0" tint="-0.34998626667073579"/>
      </top>
      <bottom style="thin">
        <color theme="0" tint="-0.14996795556505021"/>
      </bottom>
      <diagonal/>
    </border>
    <border>
      <left/>
      <right/>
      <top style="thin">
        <color theme="0" tint="-0.14996795556505021"/>
      </top>
      <bottom/>
      <diagonal/>
    </border>
    <border>
      <left/>
      <right/>
      <top style="thin">
        <color theme="0" tint="-0.34998626667073579"/>
      </top>
      <bottom style="thin">
        <color theme="0" tint="-0.34998626667073579"/>
      </bottom>
      <diagonal/>
    </border>
    <border>
      <left/>
      <right/>
      <top style="thin">
        <color theme="0" tint="-0.14996795556505021"/>
      </top>
      <bottom style="thin">
        <color theme="0" tint="-0.14993743705557422"/>
      </bottom>
      <diagonal/>
    </border>
    <border>
      <left/>
      <right/>
      <top style="thin">
        <color theme="0" tint="-0.14993743705557422"/>
      </top>
      <bottom style="thin">
        <color theme="0" tint="-0.1499374370555742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34998626667073579"/>
      </right>
      <top style="thin">
        <color theme="0" tint="-0.14996795556505021"/>
      </top>
      <bottom style="thin">
        <color theme="0" tint="-0.14996795556505021"/>
      </bottom>
      <diagonal/>
    </border>
    <border>
      <left/>
      <right/>
      <top style="thin">
        <color theme="0" tint="-0.14996795556505021"/>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14996795556505021"/>
      </bottom>
      <diagonal/>
    </border>
    <border>
      <left/>
      <right style="thin">
        <color theme="0" tint="-0.34998626667073579"/>
      </right>
      <top/>
      <bottom style="thin">
        <color theme="0" tint="-0.149967955565050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theme="0" tint="-0.14990691854609822"/>
      </top>
      <bottom style="thin">
        <color theme="0" tint="-0.14990691854609822"/>
      </bottom>
      <diagonal/>
    </border>
    <border>
      <left/>
      <right/>
      <top style="thin">
        <color theme="0" tint="-0.14993743705557422"/>
      </top>
      <bottom style="thin">
        <color theme="0" tint="-0.14996795556505021"/>
      </bottom>
      <diagonal/>
    </border>
    <border>
      <left/>
      <right/>
      <top style="thin">
        <color theme="0" tint="-0.34998626667073579"/>
      </top>
      <bottom style="thin">
        <color indexed="64"/>
      </bottom>
      <diagonal/>
    </border>
    <border>
      <left/>
      <right/>
      <top style="thin">
        <color theme="0" tint="-0.34998626667073579"/>
      </top>
      <bottom/>
      <diagonal/>
    </border>
    <border>
      <left/>
      <right/>
      <top/>
      <bottom style="thin">
        <color theme="0" tint="-0.14990691854609822"/>
      </bottom>
      <diagonal/>
    </border>
    <border>
      <left/>
      <right/>
      <top/>
      <bottom style="thin">
        <color theme="0" tint="-0.14999847407452621"/>
      </bottom>
      <diagonal/>
    </border>
  </borders>
  <cellStyleXfs count="3">
    <xf numFmtId="0" fontId="0" fillId="0" borderId="0"/>
    <xf numFmtId="43" fontId="6" fillId="0" borderId="0" applyFont="0" applyFill="0" applyBorder="0" applyAlignment="0" applyProtection="0"/>
    <xf numFmtId="0" fontId="17" fillId="0" borderId="0" applyNumberFormat="0" applyFill="0" applyBorder="0" applyAlignment="0" applyProtection="0"/>
  </cellStyleXfs>
  <cellXfs count="339">
    <xf numFmtId="0" fontId="0" fillId="0" borderId="0" xfId="0"/>
    <xf numFmtId="0" fontId="1" fillId="0" borderId="0" xfId="0" applyFont="1"/>
    <xf numFmtId="0" fontId="0" fillId="0" borderId="0" xfId="0" applyAlignment="1">
      <alignment wrapText="1"/>
    </xf>
    <xf numFmtId="0" fontId="1" fillId="0" borderId="0" xfId="0" applyFont="1" applyAlignment="1">
      <alignment wrapText="1"/>
    </xf>
    <xf numFmtId="0" fontId="1" fillId="0" borderId="1" xfId="0" applyFont="1" applyBorder="1" applyAlignment="1">
      <alignment wrapText="1"/>
    </xf>
    <xf numFmtId="0" fontId="0" fillId="0" borderId="0" xfId="0" applyAlignment="1">
      <alignment horizontal="right"/>
    </xf>
    <xf numFmtId="0" fontId="1" fillId="0" borderId="2" xfId="0" applyFont="1" applyBorder="1"/>
    <xf numFmtId="0" fontId="0" fillId="0" borderId="2" xfId="0" applyBorder="1"/>
    <xf numFmtId="0" fontId="1" fillId="0" borderId="1" xfId="0" applyFont="1" applyBorder="1"/>
    <xf numFmtId="0" fontId="0" fillId="0" borderId="1" xfId="0" applyBorder="1"/>
    <xf numFmtId="0" fontId="1" fillId="0" borderId="1" xfId="0" applyFont="1" applyBorder="1" applyAlignment="1">
      <alignment horizontal="right"/>
    </xf>
    <xf numFmtId="0" fontId="0" fillId="0" borderId="2" xfId="0" applyBorder="1" applyAlignment="1">
      <alignment horizontal="right"/>
    </xf>
    <xf numFmtId="0" fontId="0" fillId="0" borderId="1" xfId="0" applyBorder="1" applyAlignment="1">
      <alignment wrapText="1"/>
    </xf>
    <xf numFmtId="0" fontId="0" fillId="0" borderId="3" xfId="0" applyBorder="1"/>
    <xf numFmtId="0" fontId="0" fillId="0" borderId="4" xfId="0" applyBorder="1"/>
    <xf numFmtId="0" fontId="0" fillId="0" borderId="4" xfId="0" applyBorder="1" applyAlignment="1">
      <alignment horizontal="right"/>
    </xf>
    <xf numFmtId="0" fontId="0" fillId="0" borderId="3" xfId="0" applyBorder="1" applyAlignment="1">
      <alignment wrapText="1"/>
    </xf>
    <xf numFmtId="0" fontId="0" fillId="0" borderId="4" xfId="0" applyBorder="1" applyAlignment="1">
      <alignment wrapText="1"/>
    </xf>
    <xf numFmtId="0" fontId="0" fillId="0" borderId="0" xfId="0" applyAlignment="1">
      <alignment horizontal="left"/>
    </xf>
    <xf numFmtId="49" fontId="0" fillId="0" borderId="0" xfId="0" applyNumberFormat="1" applyAlignment="1">
      <alignment horizontal="right"/>
    </xf>
    <xf numFmtId="0" fontId="1" fillId="0" borderId="0" xfId="0" applyFont="1" applyAlignment="1">
      <alignment horizontal="left" wrapText="1"/>
    </xf>
    <xf numFmtId="0" fontId="0" fillId="0" borderId="0" xfId="0" applyAlignment="1">
      <alignment horizontal="left" wrapText="1"/>
    </xf>
    <xf numFmtId="0" fontId="0" fillId="0" borderId="3" xfId="0" applyBorder="1" applyAlignment="1">
      <alignment horizontal="left"/>
    </xf>
    <xf numFmtId="0" fontId="0" fillId="0" borderId="4" xfId="0" applyBorder="1" applyAlignment="1">
      <alignment horizontal="left"/>
    </xf>
    <xf numFmtId="49" fontId="0" fillId="0" borderId="3" xfId="0" applyNumberFormat="1" applyBorder="1" applyAlignment="1">
      <alignment horizontal="right"/>
    </xf>
    <xf numFmtId="0" fontId="1" fillId="0" borderId="0" xfId="0" applyFont="1" applyAlignment="1">
      <alignment horizontal="right"/>
    </xf>
    <xf numFmtId="49" fontId="1" fillId="0" borderId="1" xfId="0" applyNumberFormat="1" applyFont="1" applyBorder="1" applyAlignment="1">
      <alignment horizontal="right"/>
    </xf>
    <xf numFmtId="0" fontId="0" fillId="0" borderId="3" xfId="0" applyBorder="1" applyAlignment="1">
      <alignment horizontal="right"/>
    </xf>
    <xf numFmtId="0" fontId="0" fillId="0" borderId="6" xfId="0" applyBorder="1" applyAlignment="1">
      <alignment horizontal="left"/>
    </xf>
    <xf numFmtId="0" fontId="0" fillId="0" borderId="6" xfId="0" applyBorder="1" applyAlignment="1">
      <alignment wrapText="1"/>
    </xf>
    <xf numFmtId="0" fontId="0" fillId="0" borderId="6" xfId="0" applyBorder="1" applyAlignment="1">
      <alignment horizontal="left" wrapText="1"/>
    </xf>
    <xf numFmtId="49" fontId="1" fillId="0" borderId="0" xfId="0" applyNumberFormat="1" applyFont="1" applyAlignment="1">
      <alignment horizontal="right"/>
    </xf>
    <xf numFmtId="0" fontId="0" fillId="0" borderId="3" xfId="0" applyBorder="1" applyAlignment="1">
      <alignment horizontal="right" wrapText="1"/>
    </xf>
    <xf numFmtId="0" fontId="0" fillId="0" borderId="4" xfId="0" applyBorder="1" applyAlignment="1">
      <alignment horizontal="right" wrapText="1"/>
    </xf>
    <xf numFmtId="0" fontId="0" fillId="0" borderId="7" xfId="0" applyBorder="1" applyAlignment="1">
      <alignment wrapText="1"/>
    </xf>
    <xf numFmtId="0" fontId="0" fillId="0" borderId="7" xfId="0" applyBorder="1"/>
    <xf numFmtId="0" fontId="0" fillId="0" borderId="7" xfId="0" applyBorder="1" applyAlignment="1">
      <alignment horizontal="right"/>
    </xf>
    <xf numFmtId="49" fontId="0" fillId="0" borderId="4" xfId="0" applyNumberFormat="1" applyBorder="1" applyAlignment="1">
      <alignment horizontal="right"/>
    </xf>
    <xf numFmtId="0" fontId="0" fillId="0" borderId="7" xfId="0" applyBorder="1" applyAlignment="1">
      <alignment horizontal="right" wrapText="1"/>
    </xf>
    <xf numFmtId="0" fontId="0" fillId="0" borderId="8" xfId="0" applyBorder="1"/>
    <xf numFmtId="0" fontId="0" fillId="0" borderId="8" xfId="0" applyBorder="1" applyAlignment="1">
      <alignment wrapText="1"/>
    </xf>
    <xf numFmtId="0" fontId="0" fillId="0" borderId="8" xfId="0" applyBorder="1" applyAlignment="1">
      <alignment horizontal="right" wrapText="1"/>
    </xf>
    <xf numFmtId="0" fontId="1" fillId="0" borderId="1" xfId="0" applyFont="1" applyBorder="1" applyAlignment="1">
      <alignment horizontal="right" wrapText="1"/>
    </xf>
    <xf numFmtId="0" fontId="1" fillId="0" borderId="0" xfId="0" applyFont="1" applyAlignment="1">
      <alignment horizontal="right" wrapText="1"/>
    </xf>
    <xf numFmtId="0" fontId="3" fillId="0" borderId="0" xfId="0" applyFont="1"/>
    <xf numFmtId="0" fontId="1" fillId="0" borderId="6" xfId="0" applyFont="1" applyBorder="1"/>
    <xf numFmtId="0" fontId="1" fillId="0" borderId="12" xfId="0" applyFont="1" applyBorder="1"/>
    <xf numFmtId="0" fontId="0" fillId="0" borderId="14" xfId="0" applyBorder="1"/>
    <xf numFmtId="0" fontId="0" fillId="0" borderId="15" xfId="0" applyBorder="1" applyAlignment="1">
      <alignment wrapText="1"/>
    </xf>
    <xf numFmtId="0" fontId="1" fillId="0" borderId="17" xfId="0" applyFont="1" applyBorder="1" applyAlignment="1">
      <alignment wrapText="1"/>
    </xf>
    <xf numFmtId="0" fontId="1" fillId="0" borderId="16" xfId="0" applyFont="1" applyBorder="1"/>
    <xf numFmtId="0" fontId="0" fillId="0" borderId="18" xfId="0" applyBorder="1"/>
    <xf numFmtId="0" fontId="0" fillId="0" borderId="19" xfId="0" applyBorder="1" applyAlignment="1">
      <alignment wrapText="1"/>
    </xf>
    <xf numFmtId="0" fontId="0" fillId="0" borderId="21" xfId="0" applyBorder="1"/>
    <xf numFmtId="0" fontId="0" fillId="0" borderId="22" xfId="0" applyBorder="1" applyAlignment="1">
      <alignment wrapText="1"/>
    </xf>
    <xf numFmtId="0" fontId="0" fillId="0" borderId="20" xfId="0" applyBorder="1" applyAlignment="1">
      <alignment horizontal="right" wrapText="1"/>
    </xf>
    <xf numFmtId="0" fontId="0" fillId="0" borderId="23" xfId="0" applyBorder="1" applyAlignment="1">
      <alignment horizontal="right" wrapText="1"/>
    </xf>
    <xf numFmtId="0" fontId="0" fillId="0" borderId="13" xfId="0" applyBorder="1" applyAlignment="1">
      <alignment horizontal="right" wrapText="1"/>
    </xf>
    <xf numFmtId="0" fontId="1" fillId="0" borderId="12" xfId="0" applyFont="1" applyBorder="1" applyAlignment="1">
      <alignment horizontal="right" wrapText="1"/>
    </xf>
    <xf numFmtId="0" fontId="4" fillId="0" borderId="6" xfId="0" applyFont="1" applyBorder="1"/>
    <xf numFmtId="0" fontId="4" fillId="0" borderId="6" xfId="0" applyFont="1" applyBorder="1" applyAlignment="1">
      <alignment wrapText="1"/>
    </xf>
    <xf numFmtId="0" fontId="4" fillId="0" borderId="3" xfId="0" applyFont="1" applyBorder="1"/>
    <xf numFmtId="0" fontId="4" fillId="0" borderId="3" xfId="0" applyFont="1" applyBorder="1" applyAlignment="1">
      <alignment wrapText="1"/>
    </xf>
    <xf numFmtId="0" fontId="4" fillId="0" borderId="4" xfId="0" applyFont="1" applyBorder="1"/>
    <xf numFmtId="0" fontId="4" fillId="0" borderId="4" xfId="0" applyFont="1" applyBorder="1" applyAlignment="1">
      <alignment wrapText="1"/>
    </xf>
    <xf numFmtId="0" fontId="4" fillId="0" borderId="5" xfId="0" applyFont="1" applyBorder="1" applyAlignment="1">
      <alignment horizontal="right" wrapText="1"/>
    </xf>
    <xf numFmtId="0" fontId="4" fillId="0" borderId="5" xfId="0" applyFont="1" applyBorder="1" applyAlignment="1">
      <alignment wrapText="1"/>
    </xf>
    <xf numFmtId="0" fontId="4" fillId="0" borderId="5" xfId="0" applyFont="1" applyBorder="1"/>
    <xf numFmtId="0" fontId="1" fillId="0" borderId="2" xfId="0" applyFont="1" applyBorder="1" applyAlignment="1">
      <alignment horizontal="right"/>
    </xf>
    <xf numFmtId="0" fontId="0" fillId="0" borderId="0" xfId="0" applyAlignment="1">
      <alignment horizontal="right" wrapText="1"/>
    </xf>
    <xf numFmtId="0" fontId="0" fillId="0" borderId="6" xfId="0" applyBorder="1" applyAlignment="1">
      <alignment horizontal="right" wrapText="1"/>
    </xf>
    <xf numFmtId="0" fontId="4" fillId="0" borderId="6" xfId="0" applyFont="1" applyBorder="1" applyAlignment="1">
      <alignment horizontal="right"/>
    </xf>
    <xf numFmtId="0" fontId="4" fillId="0" borderId="3" xfId="0" applyFont="1" applyBorder="1" applyAlignment="1">
      <alignment horizontal="right"/>
    </xf>
    <xf numFmtId="0" fontId="4" fillId="0" borderId="4" xfId="0" applyFont="1" applyBorder="1" applyAlignment="1">
      <alignment horizontal="right"/>
    </xf>
    <xf numFmtId="0" fontId="1" fillId="3" borderId="0" xfId="0" applyFont="1" applyFill="1"/>
    <xf numFmtId="0" fontId="1" fillId="2" borderId="0" xfId="0" applyFont="1" applyFill="1"/>
    <xf numFmtId="0" fontId="0" fillId="2" borderId="0" xfId="0" applyFill="1"/>
    <xf numFmtId="0" fontId="1" fillId="0" borderId="0" xfId="0" applyFont="1" applyAlignment="1">
      <alignment vertical="center"/>
    </xf>
    <xf numFmtId="0" fontId="5" fillId="0" borderId="0" xfId="0" applyFont="1"/>
    <xf numFmtId="0" fontId="1" fillId="0" borderId="1" xfId="0" applyFont="1" applyBorder="1" applyAlignment="1">
      <alignment horizontal="left"/>
    </xf>
    <xf numFmtId="0" fontId="0" fillId="0" borderId="0" xfId="0" applyAlignment="1">
      <alignment vertical="center"/>
    </xf>
    <xf numFmtId="0" fontId="0" fillId="0" borderId="12" xfId="0" applyBorder="1" applyAlignment="1">
      <alignment horizontal="right" wrapText="1"/>
    </xf>
    <xf numFmtId="0" fontId="0" fillId="0" borderId="20" xfId="0" applyBorder="1"/>
    <xf numFmtId="0" fontId="0" fillId="0" borderId="23" xfId="0" applyBorder="1"/>
    <xf numFmtId="0" fontId="1" fillId="0" borderId="25" xfId="0" applyFont="1" applyBorder="1" applyAlignment="1">
      <alignment wrapText="1"/>
    </xf>
    <xf numFmtId="0" fontId="1" fillId="0" borderId="26" xfId="0" applyFont="1" applyBorder="1" applyAlignment="1">
      <alignment wrapText="1"/>
    </xf>
    <xf numFmtId="0" fontId="0" fillId="0" borderId="27" xfId="0" applyBorder="1"/>
    <xf numFmtId="0" fontId="0" fillId="0" borderId="28" xfId="0" applyBorder="1" applyAlignment="1">
      <alignment wrapText="1"/>
    </xf>
    <xf numFmtId="0" fontId="0" fillId="0" borderId="27" xfId="0" applyBorder="1" applyAlignment="1">
      <alignment horizontal="right" wrapText="1"/>
    </xf>
    <xf numFmtId="0" fontId="8" fillId="0" borderId="0" xfId="0" applyFont="1" applyAlignment="1">
      <alignment horizontal="right" wrapText="1"/>
    </xf>
    <xf numFmtId="49" fontId="0" fillId="0" borderId="3" xfId="0" applyNumberFormat="1" applyBorder="1" applyAlignment="1">
      <alignment horizontal="left"/>
    </xf>
    <xf numFmtId="0" fontId="1" fillId="0" borderId="6" xfId="0" applyFont="1" applyBorder="1" applyAlignment="1">
      <alignment horizontal="right" wrapText="1"/>
    </xf>
    <xf numFmtId="0" fontId="3" fillId="0" borderId="6" xfId="0" applyFont="1" applyBorder="1" applyAlignment="1">
      <alignment horizontal="left"/>
    </xf>
    <xf numFmtId="0" fontId="3" fillId="0" borderId="6" xfId="0" applyFont="1" applyBorder="1" applyAlignment="1">
      <alignment horizontal="left" wrapText="1"/>
    </xf>
    <xf numFmtId="0" fontId="3" fillId="0" borderId="6" xfId="0" applyFont="1" applyBorder="1" applyAlignment="1">
      <alignment horizontal="right" wrapText="1"/>
    </xf>
    <xf numFmtId="164" fontId="1" fillId="0" borderId="6" xfId="1" applyNumberFormat="1" applyFont="1" applyBorder="1" applyAlignment="1">
      <alignment horizontal="right" wrapText="1"/>
    </xf>
    <xf numFmtId="3" fontId="0" fillId="0" borderId="3" xfId="1" applyNumberFormat="1" applyFont="1" applyBorder="1" applyAlignment="1">
      <alignment horizontal="right"/>
    </xf>
    <xf numFmtId="3" fontId="1" fillId="0" borderId="1" xfId="1" applyNumberFormat="1" applyFont="1" applyBorder="1"/>
    <xf numFmtId="0" fontId="1" fillId="2" borderId="0" xfId="0" applyFont="1" applyFill="1" applyAlignment="1">
      <alignment horizontal="left"/>
    </xf>
    <xf numFmtId="3" fontId="0" fillId="0" borderId="0" xfId="0" applyNumberFormat="1" applyAlignment="1">
      <alignment horizontal="right"/>
    </xf>
    <xf numFmtId="3" fontId="0" fillId="0" borderId="3" xfId="0" applyNumberFormat="1" applyBorder="1" applyAlignment="1">
      <alignment horizontal="right"/>
    </xf>
    <xf numFmtId="3" fontId="0" fillId="0" borderId="4" xfId="0" applyNumberFormat="1" applyBorder="1" applyAlignment="1">
      <alignment horizontal="right"/>
    </xf>
    <xf numFmtId="3" fontId="1" fillId="0" borderId="1" xfId="0" applyNumberFormat="1" applyFont="1" applyBorder="1"/>
    <xf numFmtId="164" fontId="6" fillId="0" borderId="6" xfId="1" applyNumberFormat="1" applyFont="1" applyBorder="1" applyAlignment="1"/>
    <xf numFmtId="49" fontId="3" fillId="0" borderId="3" xfId="0" applyNumberFormat="1" applyFont="1" applyBorder="1" applyAlignment="1">
      <alignment horizontal="left"/>
    </xf>
    <xf numFmtId="49" fontId="3" fillId="0" borderId="3" xfId="0" applyNumberFormat="1" applyFont="1" applyBorder="1" applyAlignment="1">
      <alignment horizontal="right"/>
    </xf>
    <xf numFmtId="3" fontId="3" fillId="0" borderId="3" xfId="0" applyNumberFormat="1" applyFont="1" applyBorder="1" applyAlignment="1">
      <alignment horizontal="right"/>
    </xf>
    <xf numFmtId="3" fontId="0" fillId="0" borderId="3" xfId="0" applyNumberFormat="1" applyBorder="1" applyAlignment="1">
      <alignment horizontal="left"/>
    </xf>
    <xf numFmtId="14" fontId="1" fillId="2" borderId="0" xfId="0" applyNumberFormat="1" applyFont="1" applyFill="1"/>
    <xf numFmtId="0" fontId="1" fillId="0" borderId="31" xfId="0" applyFont="1" applyBorder="1"/>
    <xf numFmtId="3" fontId="0" fillId="0" borderId="27" xfId="0" applyNumberFormat="1" applyBorder="1" applyAlignment="1">
      <alignment horizontal="right" wrapText="1"/>
    </xf>
    <xf numFmtId="3" fontId="4" fillId="0" borderId="27" xfId="0" applyNumberFormat="1" applyFont="1" applyBorder="1" applyAlignment="1">
      <alignment horizontal="right" wrapText="1"/>
    </xf>
    <xf numFmtId="3" fontId="0" fillId="0" borderId="28" xfId="0" applyNumberFormat="1" applyBorder="1" applyAlignment="1">
      <alignment horizontal="right" wrapText="1"/>
    </xf>
    <xf numFmtId="3" fontId="0" fillId="0" borderId="27" xfId="0" applyNumberFormat="1" applyBorder="1" applyAlignment="1">
      <alignment horizontal="right"/>
    </xf>
    <xf numFmtId="3" fontId="1" fillId="0" borderId="31" xfId="0" applyNumberFormat="1" applyFont="1" applyBorder="1" applyAlignment="1">
      <alignment horizontal="right"/>
    </xf>
    <xf numFmtId="164" fontId="1" fillId="0" borderId="6" xfId="1" applyNumberFormat="1" applyFont="1" applyBorder="1" applyAlignment="1"/>
    <xf numFmtId="49" fontId="1" fillId="0" borderId="6" xfId="1" applyNumberFormat="1" applyFont="1" applyBorder="1" applyAlignment="1">
      <alignment horizontal="right"/>
    </xf>
    <xf numFmtId="0" fontId="0" fillId="0" borderId="6" xfId="0" applyBorder="1"/>
    <xf numFmtId="49" fontId="6" fillId="0" borderId="6" xfId="1" applyNumberFormat="1" applyFont="1" applyBorder="1" applyAlignment="1">
      <alignment horizontal="right"/>
    </xf>
    <xf numFmtId="164" fontId="6" fillId="0" borderId="6" xfId="1" applyNumberFormat="1" applyFont="1" applyBorder="1" applyAlignment="1">
      <alignment horizontal="right"/>
    </xf>
    <xf numFmtId="0" fontId="0" fillId="0" borderId="1" xfId="0" applyBorder="1" applyAlignment="1">
      <alignment horizontal="right"/>
    </xf>
    <xf numFmtId="3" fontId="1" fillId="0" borderId="1" xfId="0" applyNumberFormat="1" applyFont="1" applyBorder="1" applyAlignment="1">
      <alignment horizontal="right"/>
    </xf>
    <xf numFmtId="164" fontId="1" fillId="0" borderId="6" xfId="1" applyNumberFormat="1" applyFont="1" applyBorder="1" applyAlignment="1">
      <alignment horizontal="left"/>
    </xf>
    <xf numFmtId="0" fontId="3" fillId="0" borderId="6" xfId="0" applyFont="1" applyBorder="1" applyAlignment="1">
      <alignment horizontal="left" indent="2"/>
    </xf>
    <xf numFmtId="0" fontId="1" fillId="4" borderId="0" xfId="0" applyFont="1" applyFill="1" applyAlignment="1">
      <alignment horizontal="left"/>
    </xf>
    <xf numFmtId="0" fontId="0" fillId="4" borderId="0" xfId="0" applyFill="1"/>
    <xf numFmtId="3" fontId="1" fillId="0" borderId="0" xfId="0" applyNumberFormat="1" applyFont="1"/>
    <xf numFmtId="0" fontId="11" fillId="0" borderId="0" xfId="0" applyFont="1"/>
    <xf numFmtId="0" fontId="10" fillId="4" borderId="0" xfId="0" applyFont="1" applyFill="1" applyAlignment="1">
      <alignment horizontal="left"/>
    </xf>
    <xf numFmtId="0" fontId="1" fillId="4" borderId="0" xfId="0" applyFont="1" applyFill="1"/>
    <xf numFmtId="49" fontId="0" fillId="0" borderId="0" xfId="0" applyNumberFormat="1" applyAlignment="1">
      <alignment horizontal="left"/>
    </xf>
    <xf numFmtId="0" fontId="1" fillId="0" borderId="0" xfId="0" applyFont="1" applyAlignment="1">
      <alignment horizontal="left"/>
    </xf>
    <xf numFmtId="3" fontId="1" fillId="0" borderId="0" xfId="0" applyNumberFormat="1" applyFont="1" applyAlignment="1">
      <alignment horizontal="right"/>
    </xf>
    <xf numFmtId="0" fontId="1" fillId="2" borderId="0" xfId="0" applyFont="1" applyFill="1" applyAlignment="1">
      <alignment wrapText="1"/>
    </xf>
    <xf numFmtId="0" fontId="1" fillId="2" borderId="0" xfId="0" applyFont="1" applyFill="1" applyAlignment="1">
      <alignment horizontal="right" wrapText="1"/>
    </xf>
    <xf numFmtId="0" fontId="1" fillId="4" borderId="0" xfId="0" applyFont="1" applyFill="1" applyAlignment="1">
      <alignment wrapText="1"/>
    </xf>
    <xf numFmtId="0" fontId="1" fillId="4" borderId="0" xfId="0" applyFont="1" applyFill="1" applyAlignment="1">
      <alignment horizontal="right" wrapText="1"/>
    </xf>
    <xf numFmtId="0" fontId="1" fillId="2" borderId="0" xfId="0" applyFont="1" applyFill="1" applyAlignment="1">
      <alignment horizontal="right"/>
    </xf>
    <xf numFmtId="0" fontId="4" fillId="0" borderId="0" xfId="0" applyFont="1"/>
    <xf numFmtId="0" fontId="4" fillId="0" borderId="0" xfId="0" applyFont="1" applyAlignment="1">
      <alignment wrapText="1"/>
    </xf>
    <xf numFmtId="0" fontId="4" fillId="0" borderId="0" xfId="0" applyFont="1" applyAlignment="1">
      <alignment horizontal="right" wrapText="1"/>
    </xf>
    <xf numFmtId="0" fontId="1" fillId="4" borderId="0" xfId="0" applyFont="1" applyFill="1" applyAlignment="1">
      <alignment horizontal="left" wrapText="1"/>
    </xf>
    <xf numFmtId="14" fontId="1" fillId="4" borderId="0" xfId="0" applyNumberFormat="1" applyFont="1" applyFill="1"/>
    <xf numFmtId="49" fontId="0" fillId="0" borderId="0" xfId="0" applyNumberFormat="1" applyAlignment="1">
      <alignment horizontal="left" indent="2"/>
    </xf>
    <xf numFmtId="0" fontId="13" fillId="4" borderId="0" xfId="0" applyFont="1" applyFill="1"/>
    <xf numFmtId="14" fontId="13" fillId="4" borderId="0" xfId="0" applyNumberFormat="1" applyFont="1" applyFill="1"/>
    <xf numFmtId="0" fontId="12" fillId="4" borderId="0" xfId="0" applyFont="1" applyFill="1"/>
    <xf numFmtId="0" fontId="0" fillId="0" borderId="22" xfId="0" applyBorder="1" applyAlignment="1">
      <alignment horizontal="right" wrapText="1"/>
    </xf>
    <xf numFmtId="0" fontId="1" fillId="0" borderId="26" xfId="0" applyFont="1" applyBorder="1" applyAlignment="1">
      <alignment horizontal="right" wrapText="1"/>
    </xf>
    <xf numFmtId="0" fontId="1" fillId="0" borderId="25" xfId="0" applyFont="1" applyBorder="1" applyAlignment="1">
      <alignment horizontal="right" wrapText="1"/>
    </xf>
    <xf numFmtId="49" fontId="0" fillId="0" borderId="3" xfId="0" quotePrefix="1" applyNumberFormat="1" applyBorder="1" applyAlignment="1">
      <alignment horizontal="left" indent="2"/>
    </xf>
    <xf numFmtId="0" fontId="13" fillId="4" borderId="0" xfId="0" applyFont="1" applyFill="1" applyAlignment="1">
      <alignment horizontal="left" wrapText="1"/>
    </xf>
    <xf numFmtId="0" fontId="1" fillId="2" borderId="0" xfId="0" applyFont="1" applyFill="1" applyAlignment="1">
      <alignment horizontal="left" wrapText="1"/>
    </xf>
    <xf numFmtId="0" fontId="0" fillId="0" borderId="24" xfId="0" applyBorder="1" applyAlignment="1">
      <alignment horizontal="left" wrapText="1"/>
    </xf>
    <xf numFmtId="0" fontId="13" fillId="4" borderId="0" xfId="0" applyFont="1" applyFill="1" applyAlignment="1">
      <alignment horizontal="left"/>
    </xf>
    <xf numFmtId="0" fontId="0" fillId="0" borderId="3" xfId="0" applyBorder="1" applyAlignment="1">
      <alignment horizontal="left" wrapText="1"/>
    </xf>
    <xf numFmtId="0" fontId="1" fillId="0" borderId="1" xfId="0" applyFont="1" applyBorder="1" applyAlignment="1">
      <alignment horizontal="left" wrapText="1"/>
    </xf>
    <xf numFmtId="0" fontId="0" fillId="0" borderId="4" xfId="0" applyBorder="1" applyAlignment="1">
      <alignment horizontal="left" wrapText="1"/>
    </xf>
    <xf numFmtId="0" fontId="4" fillId="0" borderId="5" xfId="0" applyFont="1" applyBorder="1" applyAlignment="1">
      <alignment horizontal="left" wrapText="1"/>
    </xf>
    <xf numFmtId="0" fontId="0" fillId="0" borderId="2" xfId="0" applyBorder="1" applyAlignment="1">
      <alignment horizontal="left"/>
    </xf>
    <xf numFmtId="0" fontId="1" fillId="0" borderId="2" xfId="0" applyFont="1" applyBorder="1" applyAlignment="1">
      <alignment horizontal="left"/>
    </xf>
    <xf numFmtId="0" fontId="3" fillId="0" borderId="6" xfId="0" applyFont="1" applyBorder="1"/>
    <xf numFmtId="0" fontId="3" fillId="0" borderId="9" xfId="0" applyFont="1" applyBorder="1"/>
    <xf numFmtId="49" fontId="0" fillId="0" borderId="3" xfId="0" quotePrefix="1" applyNumberFormat="1" applyBorder="1" applyAlignment="1">
      <alignment horizontal="left"/>
    </xf>
    <xf numFmtId="49" fontId="3" fillId="0" borderId="3" xfId="0" quotePrefix="1" applyNumberFormat="1" applyFont="1" applyBorder="1" applyAlignment="1">
      <alignment horizontal="left" indent="2"/>
    </xf>
    <xf numFmtId="49" fontId="14" fillId="0" borderId="3" xfId="0" applyNumberFormat="1" applyFont="1" applyBorder="1" applyAlignment="1">
      <alignment horizontal="right"/>
    </xf>
    <xf numFmtId="0" fontId="5" fillId="0" borderId="0" xfId="0" applyFont="1" applyAlignment="1">
      <alignment horizontal="left" wrapText="1"/>
    </xf>
    <xf numFmtId="164" fontId="1" fillId="0" borderId="6" xfId="1" applyNumberFormat="1" applyFont="1" applyBorder="1" applyAlignment="1">
      <alignment horizontal="right" vertical="top" wrapText="1"/>
    </xf>
    <xf numFmtId="0" fontId="1" fillId="0" borderId="6" xfId="0" applyFont="1" applyBorder="1" applyAlignment="1">
      <alignment vertical="top"/>
    </xf>
    <xf numFmtId="0" fontId="1" fillId="0" borderId="6" xfId="0" applyFont="1" applyBorder="1" applyAlignment="1">
      <alignment horizontal="right" vertical="top"/>
    </xf>
    <xf numFmtId="0" fontId="4" fillId="0" borderId="3" xfId="0" quotePrefix="1" applyFont="1" applyBorder="1" applyAlignment="1">
      <alignment horizontal="left" indent="2"/>
    </xf>
    <xf numFmtId="0" fontId="0" fillId="0" borderId="10" xfId="0" applyBorder="1" applyAlignment="1">
      <alignment wrapText="1"/>
    </xf>
    <xf numFmtId="0" fontId="0" fillId="0" borderId="32" xfId="0" applyBorder="1" applyAlignment="1">
      <alignment wrapText="1"/>
    </xf>
    <xf numFmtId="0" fontId="0" fillId="0" borderId="7" xfId="0" applyBorder="1" applyAlignment="1">
      <alignment horizontal="left"/>
    </xf>
    <xf numFmtId="0" fontId="0" fillId="0" borderId="4" xfId="0" quotePrefix="1" applyBorder="1" applyAlignment="1">
      <alignment horizontal="left" indent="2"/>
    </xf>
    <xf numFmtId="0" fontId="0" fillId="0" borderId="11" xfId="0" applyBorder="1" applyAlignment="1">
      <alignment wrapText="1"/>
    </xf>
    <xf numFmtId="0" fontId="0" fillId="0" borderId="10" xfId="0" applyBorder="1"/>
    <xf numFmtId="0" fontId="0" fillId="0" borderId="10" xfId="0" applyBorder="1" applyAlignment="1">
      <alignment horizontal="right" wrapText="1"/>
    </xf>
    <xf numFmtId="0" fontId="0" fillId="0" borderId="3" xfId="0" quotePrefix="1" applyBorder="1" applyAlignment="1">
      <alignment horizontal="left" indent="2"/>
    </xf>
    <xf numFmtId="0" fontId="0" fillId="0" borderId="4" xfId="0" quotePrefix="1" applyBorder="1" applyAlignment="1">
      <alignment horizontal="left" indent="4"/>
    </xf>
    <xf numFmtId="0" fontId="0" fillId="0" borderId="0" xfId="0" quotePrefix="1" applyAlignment="1">
      <alignment horizontal="left" indent="2"/>
    </xf>
    <xf numFmtId="0" fontId="0" fillId="0" borderId="8" xfId="0" applyBorder="1" applyAlignment="1">
      <alignment horizontal="right"/>
    </xf>
    <xf numFmtId="0" fontId="0" fillId="0" borderId="11" xfId="0" applyBorder="1"/>
    <xf numFmtId="0" fontId="0" fillId="0" borderId="11" xfId="0" applyBorder="1" applyAlignment="1">
      <alignment horizontal="right" wrapText="1"/>
    </xf>
    <xf numFmtId="0" fontId="0" fillId="0" borderId="33" xfId="0" applyBorder="1" applyAlignment="1">
      <alignment wrapText="1"/>
    </xf>
    <xf numFmtId="0" fontId="0" fillId="0" borderId="33" xfId="0" applyBorder="1" applyAlignment="1">
      <alignment horizontal="right" wrapText="1"/>
    </xf>
    <xf numFmtId="0" fontId="16" fillId="0" borderId="0" xfId="0" applyFont="1" applyAlignment="1">
      <alignment vertical="center"/>
    </xf>
    <xf numFmtId="14" fontId="15" fillId="4" borderId="0" xfId="0" applyNumberFormat="1" applyFont="1" applyFill="1"/>
    <xf numFmtId="0" fontId="0" fillId="0" borderId="4" xfId="0" applyBorder="1" applyAlignment="1">
      <alignment horizontal="left" indent="4"/>
    </xf>
    <xf numFmtId="49" fontId="0" fillId="0" borderId="34" xfId="0" applyNumberFormat="1" applyBorder="1" applyAlignment="1">
      <alignment horizontal="left"/>
    </xf>
    <xf numFmtId="49" fontId="0" fillId="0" borderId="34" xfId="0" applyNumberFormat="1" applyBorder="1" applyAlignment="1">
      <alignment horizontal="right"/>
    </xf>
    <xf numFmtId="0" fontId="1" fillId="0" borderId="12" xfId="0" applyFont="1" applyBorder="1" applyAlignment="1">
      <alignment vertical="center" wrapText="1"/>
    </xf>
    <xf numFmtId="0" fontId="1" fillId="0" borderId="12" xfId="0" applyFont="1" applyBorder="1" applyAlignment="1">
      <alignment vertical="center"/>
    </xf>
    <xf numFmtId="0" fontId="1" fillId="0" borderId="17"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2" xfId="0" applyFont="1" applyBorder="1" applyAlignment="1">
      <alignment horizontal="center" wrapText="1"/>
    </xf>
    <xf numFmtId="14" fontId="1" fillId="0" borderId="0" xfId="0" applyNumberFormat="1" applyFont="1"/>
    <xf numFmtId="0" fontId="5" fillId="0" borderId="0" xfId="0" applyFont="1" applyAlignment="1">
      <alignment horizontal="left"/>
    </xf>
    <xf numFmtId="0" fontId="15" fillId="4" borderId="0" xfId="0" applyFont="1" applyFill="1" applyAlignment="1">
      <alignment horizontal="left"/>
    </xf>
    <xf numFmtId="0" fontId="18" fillId="0" borderId="0" xfId="2" applyFont="1" applyAlignment="1">
      <alignment vertical="center"/>
    </xf>
    <xf numFmtId="0" fontId="0" fillId="5" borderId="0" xfId="0" applyFill="1"/>
    <xf numFmtId="0" fontId="19" fillId="5" borderId="0" xfId="0" applyFont="1" applyFill="1"/>
    <xf numFmtId="0" fontId="20" fillId="5" borderId="0" xfId="0" applyFont="1" applyFill="1"/>
    <xf numFmtId="0" fontId="21" fillId="4" borderId="0" xfId="0" applyFont="1" applyFill="1"/>
    <xf numFmtId="0" fontId="22" fillId="4" borderId="0" xfId="0" applyFont="1" applyFill="1"/>
    <xf numFmtId="3" fontId="0" fillId="0" borderId="0" xfId="0" applyNumberFormat="1"/>
    <xf numFmtId="3" fontId="1" fillId="0" borderId="1" xfId="1" applyNumberFormat="1" applyFont="1" applyFill="1" applyBorder="1"/>
    <xf numFmtId="49" fontId="0" fillId="0" borderId="7" xfId="0" applyNumberFormat="1" applyBorder="1" applyAlignment="1">
      <alignment horizontal="right"/>
    </xf>
    <xf numFmtId="49" fontId="0" fillId="0" borderId="8" xfId="0" applyNumberFormat="1" applyBorder="1" applyAlignment="1">
      <alignment horizontal="right"/>
    </xf>
    <xf numFmtId="49" fontId="0" fillId="0" borderId="10" xfId="0" applyNumberFormat="1" applyBorder="1" applyAlignment="1">
      <alignment horizontal="right"/>
    </xf>
    <xf numFmtId="0" fontId="0" fillId="0" borderId="10" xfId="0" applyBorder="1" applyAlignment="1">
      <alignment horizontal="right"/>
    </xf>
    <xf numFmtId="0" fontId="1" fillId="0" borderId="7" xfId="0" applyFont="1" applyBorder="1" applyAlignment="1">
      <alignment horizontal="right"/>
    </xf>
    <xf numFmtId="0" fontId="0" fillId="0" borderId="35" xfId="0" applyBorder="1"/>
    <xf numFmtId="0" fontId="1" fillId="0" borderId="35" xfId="0" applyFont="1" applyBorder="1" applyAlignment="1">
      <alignment horizontal="right"/>
    </xf>
    <xf numFmtId="0" fontId="0" fillId="0" borderId="0" xfId="0" quotePrefix="1" applyAlignment="1">
      <alignment horizontal="right"/>
    </xf>
    <xf numFmtId="0" fontId="1" fillId="0" borderId="0" xfId="0" quotePrefix="1" applyFont="1" applyAlignment="1">
      <alignment horizontal="right"/>
    </xf>
    <xf numFmtId="49" fontId="0" fillId="0" borderId="0" xfId="0" applyNumberFormat="1" applyAlignment="1">
      <alignment horizontal="right" wrapText="1"/>
    </xf>
    <xf numFmtId="0" fontId="1" fillId="0" borderId="3" xfId="0" applyFont="1" applyBorder="1" applyAlignment="1">
      <alignment horizontal="right"/>
    </xf>
    <xf numFmtId="3" fontId="0" fillId="0" borderId="3" xfId="1" applyNumberFormat="1" applyFont="1" applyFill="1" applyBorder="1" applyAlignment="1">
      <alignment horizontal="right"/>
    </xf>
    <xf numFmtId="0" fontId="5" fillId="0" borderId="0" xfId="0" applyFont="1" applyAlignment="1">
      <alignment vertical="center"/>
    </xf>
    <xf numFmtId="0" fontId="4" fillId="0" borderId="5" xfId="0" applyFont="1" applyBorder="1" applyAlignment="1">
      <alignment horizontal="left"/>
    </xf>
    <xf numFmtId="164" fontId="6" fillId="0" borderId="0" xfId="1" applyNumberFormat="1" applyFont="1" applyBorder="1" applyAlignment="1">
      <alignment horizontal="left" wrapText="1"/>
    </xf>
    <xf numFmtId="164" fontId="1" fillId="0" borderId="0" xfId="1" applyNumberFormat="1" applyFont="1" applyBorder="1" applyAlignment="1">
      <alignment horizontal="right" wrapText="1"/>
    </xf>
    <xf numFmtId="164" fontId="6" fillId="0" borderId="7" xfId="1" applyNumberFormat="1" applyFont="1" applyBorder="1" applyAlignment="1">
      <alignment horizontal="left"/>
    </xf>
    <xf numFmtId="164" fontId="6" fillId="0" borderId="7" xfId="1" applyNumberFormat="1" applyFont="1" applyBorder="1" applyAlignment="1">
      <alignment horizontal="left" wrapText="1"/>
    </xf>
    <xf numFmtId="3" fontId="0" fillId="0" borderId="7" xfId="0" applyNumberFormat="1" applyBorder="1" applyAlignment="1">
      <alignment horizontal="right"/>
    </xf>
    <xf numFmtId="0" fontId="20" fillId="5" borderId="0" xfId="0" applyFont="1" applyFill="1" applyAlignment="1">
      <alignment vertical="top"/>
    </xf>
    <xf numFmtId="0" fontId="0" fillId="5" borderId="0" xfId="0" applyFill="1" applyAlignment="1">
      <alignment vertical="top"/>
    </xf>
    <xf numFmtId="0" fontId="0" fillId="0" borderId="0" xfId="0" applyAlignment="1">
      <alignment vertical="top"/>
    </xf>
    <xf numFmtId="0" fontId="23" fillId="5" borderId="0" xfId="0" applyFont="1" applyFill="1"/>
    <xf numFmtId="0" fontId="23" fillId="5" borderId="0" xfId="0" applyFont="1" applyFill="1" applyAlignment="1">
      <alignment vertical="top"/>
    </xf>
    <xf numFmtId="0" fontId="13" fillId="2" borderId="0" xfId="0" applyFont="1" applyFill="1"/>
    <xf numFmtId="0" fontId="3" fillId="0" borderId="9" xfId="0" applyFont="1" applyBorder="1" applyAlignment="1">
      <alignment horizontal="right"/>
    </xf>
    <xf numFmtId="0" fontId="3" fillId="0" borderId="0" xfId="0" applyFont="1" applyAlignment="1">
      <alignment horizontal="right"/>
    </xf>
    <xf numFmtId="0" fontId="3" fillId="0" borderId="0" xfId="0" applyFont="1" applyAlignment="1">
      <alignment horizontal="left" wrapText="1"/>
    </xf>
    <xf numFmtId="0" fontId="0" fillId="0" borderId="35" xfId="0" applyBorder="1" applyAlignment="1">
      <alignment horizontal="right"/>
    </xf>
    <xf numFmtId="0" fontId="3" fillId="0" borderId="3" xfId="0" applyFont="1" applyBorder="1" applyAlignment="1">
      <alignment horizontal="right"/>
    </xf>
    <xf numFmtId="0" fontId="1" fillId="0" borderId="6" xfId="1" applyNumberFormat="1" applyFont="1" applyBorder="1" applyAlignment="1">
      <alignment horizontal="right"/>
    </xf>
    <xf numFmtId="0" fontId="1" fillId="0" borderId="6" xfId="1" applyNumberFormat="1" applyFont="1" applyBorder="1" applyAlignment="1">
      <alignment horizontal="right" vertical="top" wrapText="1"/>
    </xf>
    <xf numFmtId="0" fontId="4" fillId="0" borderId="5" xfId="0" applyFont="1" applyBorder="1" applyAlignment="1">
      <alignment horizontal="right"/>
    </xf>
    <xf numFmtId="0" fontId="4" fillId="0" borderId="0" xfId="0" applyFont="1" applyAlignment="1">
      <alignment horizontal="right"/>
    </xf>
    <xf numFmtId="0" fontId="0" fillId="0" borderId="11" xfId="0" applyBorder="1" applyAlignment="1">
      <alignment horizontal="right"/>
    </xf>
    <xf numFmtId="0" fontId="0" fillId="0" borderId="33" xfId="0" applyBorder="1" applyAlignment="1">
      <alignment horizontal="right"/>
    </xf>
    <xf numFmtId="0" fontId="0" fillId="2" borderId="0" xfId="0" applyFill="1" applyAlignment="1">
      <alignment wrapText="1"/>
    </xf>
    <xf numFmtId="0" fontId="24" fillId="0" borderId="0" xfId="2" applyFont="1" applyAlignment="1">
      <alignment vertical="center"/>
    </xf>
    <xf numFmtId="0" fontId="1" fillId="0" borderId="4" xfId="0" applyFont="1" applyBorder="1" applyAlignment="1">
      <alignment horizontal="right"/>
    </xf>
    <xf numFmtId="3" fontId="1" fillId="0" borderId="4" xfId="0" applyNumberFormat="1" applyFont="1" applyBorder="1" applyAlignment="1">
      <alignment horizontal="right"/>
    </xf>
    <xf numFmtId="1" fontId="0" fillId="0" borderId="3" xfId="0" applyNumberFormat="1" applyBorder="1" applyAlignment="1">
      <alignment horizontal="right"/>
    </xf>
    <xf numFmtId="1" fontId="1" fillId="0" borderId="1" xfId="0" applyNumberFormat="1" applyFont="1" applyBorder="1"/>
    <xf numFmtId="1" fontId="1" fillId="0" borderId="0" xfId="0" applyNumberFormat="1" applyFont="1"/>
    <xf numFmtId="0" fontId="0" fillId="0" borderId="4" xfId="0" quotePrefix="1" applyBorder="1" applyAlignment="1">
      <alignment horizontal="right"/>
    </xf>
    <xf numFmtId="0" fontId="1" fillId="0" borderId="4" xfId="0" quotePrefix="1" applyFont="1" applyBorder="1" applyAlignment="1">
      <alignment horizontal="right"/>
    </xf>
    <xf numFmtId="0" fontId="3" fillId="0" borderId="0" xfId="0" applyFont="1" applyAlignment="1">
      <alignment horizontal="right" wrapText="1"/>
    </xf>
    <xf numFmtId="0" fontId="3" fillId="0" borderId="0" xfId="0" applyFont="1" applyAlignment="1">
      <alignment wrapText="1"/>
    </xf>
    <xf numFmtId="0" fontId="0" fillId="0" borderId="34" xfId="0" applyBorder="1" applyAlignment="1">
      <alignment horizontal="right"/>
    </xf>
    <xf numFmtId="0" fontId="0" fillId="0" borderId="3" xfId="0" quotePrefix="1" applyBorder="1" applyAlignment="1">
      <alignment horizontal="right"/>
    </xf>
    <xf numFmtId="0" fontId="0" fillId="0" borderId="33" xfId="0" applyBorder="1"/>
    <xf numFmtId="3" fontId="0" fillId="0" borderId="8" xfId="0" applyNumberFormat="1" applyBorder="1" applyAlignment="1">
      <alignment horizontal="right"/>
    </xf>
    <xf numFmtId="0" fontId="1" fillId="0" borderId="8" xfId="0" applyFont="1" applyBorder="1" applyAlignment="1">
      <alignment horizontal="right"/>
    </xf>
    <xf numFmtId="0" fontId="14" fillId="0" borderId="0" xfId="0" applyFont="1"/>
    <xf numFmtId="0" fontId="1" fillId="0" borderId="12" xfId="0" applyFont="1" applyBorder="1" applyAlignment="1">
      <alignment horizontal="left" vertical="center"/>
    </xf>
    <xf numFmtId="0" fontId="4" fillId="0" borderId="0" xfId="0" quotePrefix="1" applyFont="1" applyAlignment="1">
      <alignment horizontal="left" indent="2"/>
    </xf>
    <xf numFmtId="0" fontId="0" fillId="0" borderId="36" xfId="0" applyBorder="1" applyAlignment="1">
      <alignment wrapText="1"/>
    </xf>
    <xf numFmtId="0" fontId="3" fillId="0" borderId="3" xfId="0" quotePrefix="1" applyFont="1" applyBorder="1" applyAlignment="1">
      <alignment horizontal="right"/>
    </xf>
    <xf numFmtId="0" fontId="1" fillId="0" borderId="17" xfId="0" applyFont="1" applyBorder="1" applyAlignment="1">
      <alignment horizontal="right" wrapText="1"/>
    </xf>
    <xf numFmtId="0" fontId="1" fillId="0" borderId="6" xfId="0" applyFont="1" applyBorder="1" applyAlignment="1">
      <alignment horizontal="right"/>
    </xf>
    <xf numFmtId="3" fontId="0" fillId="0" borderId="10" xfId="0" applyNumberFormat="1" applyBorder="1" applyAlignment="1">
      <alignment horizontal="right"/>
    </xf>
    <xf numFmtId="0" fontId="1" fillId="0" borderId="10" xfId="0" applyFont="1" applyBorder="1" applyAlignment="1">
      <alignment horizontal="right"/>
    </xf>
    <xf numFmtId="0" fontId="0" fillId="0" borderId="11" xfId="0" quotePrefix="1" applyBorder="1" applyAlignment="1">
      <alignment horizontal="right"/>
    </xf>
    <xf numFmtId="49" fontId="0" fillId="0" borderId="11" xfId="0" quotePrefix="1" applyNumberFormat="1" applyBorder="1" applyAlignment="1">
      <alignment horizontal="right"/>
    </xf>
    <xf numFmtId="49" fontId="1" fillId="0" borderId="11" xfId="0" quotePrefix="1" applyNumberFormat="1" applyFont="1" applyBorder="1" applyAlignment="1">
      <alignment horizontal="right"/>
    </xf>
    <xf numFmtId="0" fontId="3" fillId="0" borderId="3" xfId="0" applyFont="1" applyBorder="1"/>
    <xf numFmtId="0" fontId="3" fillId="0" borderId="3" xfId="0" applyFont="1" applyBorder="1" applyAlignment="1">
      <alignment wrapText="1"/>
    </xf>
    <xf numFmtId="49" fontId="0" fillId="0" borderId="11" xfId="0" quotePrefix="1" applyNumberFormat="1" applyBorder="1" applyAlignment="1">
      <alignment horizontal="right" wrapText="1"/>
    </xf>
    <xf numFmtId="3" fontId="1" fillId="0" borderId="10" xfId="0" applyNumberFormat="1" applyFont="1" applyBorder="1" applyAlignment="1">
      <alignment horizontal="right"/>
    </xf>
    <xf numFmtId="0" fontId="4" fillId="0" borderId="7" xfId="0" applyFont="1" applyBorder="1"/>
    <xf numFmtId="0" fontId="25" fillId="0" borderId="1" xfId="0" applyFont="1" applyBorder="1" applyAlignment="1">
      <alignment horizontal="right"/>
    </xf>
    <xf numFmtId="49" fontId="0" fillId="0" borderId="4" xfId="0" quotePrefix="1" applyNumberFormat="1" applyBorder="1" applyAlignment="1">
      <alignment horizontal="right" wrapText="1"/>
    </xf>
    <xf numFmtId="49" fontId="1" fillId="0" borderId="4" xfId="0" quotePrefix="1" applyNumberFormat="1" applyFont="1" applyBorder="1" applyAlignment="1">
      <alignment horizontal="right" wrapText="1"/>
    </xf>
    <xf numFmtId="0" fontId="0" fillId="0" borderId="0" xfId="0" applyAlignment="1">
      <alignment horizontal="center"/>
    </xf>
    <xf numFmtId="0" fontId="26" fillId="0" borderId="30" xfId="0" applyFont="1" applyBorder="1" applyAlignment="1">
      <alignment vertical="center" wrapText="1"/>
    </xf>
    <xf numFmtId="0" fontId="7" fillId="0" borderId="30" xfId="0" applyFont="1" applyBorder="1" applyAlignment="1">
      <alignment vertical="center" wrapText="1"/>
    </xf>
    <xf numFmtId="49" fontId="3" fillId="0" borderId="0" xfId="0" applyNumberFormat="1" applyFont="1" applyAlignment="1">
      <alignment horizontal="left"/>
    </xf>
    <xf numFmtId="49" fontId="3" fillId="0" borderId="0" xfId="0" applyNumberFormat="1" applyFont="1" applyAlignment="1">
      <alignment horizontal="right"/>
    </xf>
    <xf numFmtId="3" fontId="3" fillId="0" borderId="0" xfId="0" applyNumberFormat="1" applyFont="1" applyAlignment="1">
      <alignment horizontal="right"/>
    </xf>
    <xf numFmtId="0" fontId="0" fillId="0" borderId="0" xfId="0" applyAlignment="1">
      <alignment horizontal="left" wrapText="1"/>
    </xf>
    <xf numFmtId="0" fontId="18" fillId="0" borderId="0" xfId="2" applyFont="1" applyAlignment="1">
      <alignment vertical="center"/>
    </xf>
    <xf numFmtId="0" fontId="0" fillId="0" borderId="0" xfId="0"/>
    <xf numFmtId="0" fontId="24" fillId="0" borderId="0" xfId="2" applyFont="1" applyAlignment="1">
      <alignment vertical="center"/>
    </xf>
    <xf numFmtId="0" fontId="24" fillId="0" borderId="0" xfId="2" applyFont="1"/>
    <xf numFmtId="0" fontId="24" fillId="0" borderId="0" xfId="2" applyFont="1" applyAlignment="1">
      <alignment horizontal="left" vertical="center"/>
    </xf>
    <xf numFmtId="0" fontId="1" fillId="0" borderId="29" xfId="0" applyFont="1" applyBorder="1" applyAlignment="1">
      <alignment horizontal="center" vertical="top" wrapText="1"/>
    </xf>
    <xf numFmtId="0" fontId="1" fillId="0" borderId="30" xfId="0" applyFont="1" applyBorder="1" applyAlignment="1">
      <alignment horizontal="center" vertical="top"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0" fontId="5" fillId="0" borderId="0" xfId="0" applyFont="1" applyAlignment="1">
      <alignment horizontal="left" vertical="center" wrapText="1"/>
    </xf>
    <xf numFmtId="49" fontId="1" fillId="0" borderId="25" xfId="0" applyNumberFormat="1" applyFont="1" applyBorder="1" applyAlignment="1">
      <alignment horizontal="center" vertical="center"/>
    </xf>
    <xf numFmtId="49" fontId="1" fillId="0" borderId="13" xfId="0" applyNumberFormat="1" applyFont="1" applyBorder="1" applyAlignment="1">
      <alignment horizontal="center" vertical="center"/>
    </xf>
    <xf numFmtId="49" fontId="1" fillId="0" borderId="26" xfId="0" applyNumberFormat="1" applyFont="1" applyBorder="1" applyAlignment="1">
      <alignment horizontal="center" vertical="center"/>
    </xf>
    <xf numFmtId="0" fontId="1" fillId="0" borderId="16"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7" xfId="0" applyFont="1" applyBorder="1" applyAlignment="1">
      <alignment horizontal="center" vertical="center" wrapText="1"/>
    </xf>
    <xf numFmtId="0" fontId="0" fillId="0" borderId="16" xfId="0" applyBorder="1" applyAlignment="1">
      <alignment horizontal="center" wrapText="1"/>
    </xf>
    <xf numFmtId="0" fontId="0" fillId="0" borderId="17" xfId="0" applyBorder="1" applyAlignment="1">
      <alignment horizontal="center" wrapText="1"/>
    </xf>
    <xf numFmtId="0" fontId="5" fillId="0" borderId="0" xfId="0" applyFont="1" applyAlignment="1">
      <alignment horizontal="left" vertical="top" wrapText="1"/>
    </xf>
    <xf numFmtId="0" fontId="15" fillId="4" borderId="0" xfId="0" applyFont="1" applyFill="1" applyAlignment="1">
      <alignment horizontal="left" wrapText="1"/>
    </xf>
    <xf numFmtId="0" fontId="0" fillId="0" borderId="0" xfId="0" applyAlignment="1">
      <alignment horizontal="left" vertical="top" wrapText="1"/>
    </xf>
    <xf numFmtId="49" fontId="5" fillId="0" borderId="0" xfId="0" applyNumberFormat="1" applyFont="1" applyAlignment="1">
      <alignment horizontal="left" wrapText="1"/>
    </xf>
    <xf numFmtId="0" fontId="15" fillId="0" borderId="0" xfId="0" applyFont="1" applyAlignment="1">
      <alignment horizontal="left" wrapText="1"/>
    </xf>
    <xf numFmtId="0" fontId="3" fillId="0" borderId="9" xfId="0" applyFont="1" applyBorder="1" applyAlignment="1">
      <alignment horizontal="left" wrapText="1"/>
    </xf>
    <xf numFmtId="164" fontId="6" fillId="0" borderId="6" xfId="1" applyNumberFormat="1" applyFont="1" applyBorder="1" applyAlignment="1">
      <alignment horizontal="left" wrapText="1"/>
    </xf>
    <xf numFmtId="0" fontId="0" fillId="0" borderId="24" xfId="0" applyBorder="1" applyAlignment="1">
      <alignment horizontal="left" wrapText="1"/>
    </xf>
    <xf numFmtId="49" fontId="0" fillId="0" borderId="4" xfId="0" quotePrefix="1" applyNumberFormat="1" applyBorder="1" applyAlignment="1">
      <alignment horizontal="left" wrapText="1" indent="2"/>
    </xf>
    <xf numFmtId="0" fontId="0" fillId="0" borderId="4" xfId="0" applyBorder="1" applyAlignment="1">
      <alignment horizontal="left" wrapText="1" indent="2"/>
    </xf>
    <xf numFmtId="0" fontId="0" fillId="0" borderId="6" xfId="0" applyBorder="1" applyAlignment="1">
      <alignment horizontal="left" wrapText="1"/>
    </xf>
    <xf numFmtId="49" fontId="0" fillId="0" borderId="4" xfId="0" applyNumberFormat="1" applyBorder="1" applyAlignment="1">
      <alignment horizontal="left" wrapText="1"/>
    </xf>
    <xf numFmtId="0" fontId="0" fillId="0" borderId="4" xfId="0" applyBorder="1" applyAlignment="1">
      <alignment wrapText="1"/>
    </xf>
    <xf numFmtId="49" fontId="3" fillId="0" borderId="4" xfId="0" applyNumberFormat="1" applyFont="1" applyBorder="1" applyAlignment="1">
      <alignment horizontal="left" wrapText="1"/>
    </xf>
    <xf numFmtId="49" fontId="0" fillId="0" borderId="24" xfId="0" applyNumberFormat="1" applyBorder="1" applyAlignment="1">
      <alignment horizontal="left" wrapText="1"/>
    </xf>
    <xf numFmtId="0" fontId="0" fillId="0" borderId="24" xfId="0" applyBorder="1" applyAlignment="1">
      <alignment wrapText="1"/>
    </xf>
    <xf numFmtId="0" fontId="13" fillId="4" borderId="0" xfId="0" applyFont="1" applyFill="1" applyAlignment="1">
      <alignment horizontal="left"/>
    </xf>
    <xf numFmtId="49" fontId="0" fillId="0" borderId="24" xfId="0" applyNumberFormat="1" applyBorder="1" applyAlignment="1">
      <alignment horizontal="left" vertical="top" wrapText="1"/>
    </xf>
    <xf numFmtId="0" fontId="0" fillId="0" borderId="24" xfId="0" applyBorder="1" applyAlignment="1">
      <alignment horizontal="left" vertical="top" wrapText="1"/>
    </xf>
    <xf numFmtId="49" fontId="0" fillId="0" borderId="7" xfId="0" applyNumberFormat="1" applyBorder="1" applyAlignment="1">
      <alignment horizontal="left" wrapText="1"/>
    </xf>
    <xf numFmtId="49" fontId="0" fillId="0" borderId="0" xfId="0" applyNumberFormat="1" applyAlignment="1">
      <alignment horizontal="left" wrapText="1"/>
    </xf>
    <xf numFmtId="164" fontId="6" fillId="0" borderId="6" xfId="1" applyNumberFormat="1" applyFont="1" applyBorder="1" applyAlignment="1">
      <alignment wrapText="1"/>
    </xf>
    <xf numFmtId="0" fontId="0" fillId="0" borderId="6" xfId="0" applyBorder="1" applyAlignment="1">
      <alignment wrapText="1"/>
    </xf>
    <xf numFmtId="0" fontId="0" fillId="0" borderId="7" xfId="0" applyBorder="1" applyAlignment="1">
      <alignment wrapText="1"/>
    </xf>
    <xf numFmtId="0" fontId="5" fillId="0" borderId="0" xfId="0" applyFont="1" applyAlignment="1">
      <alignment horizontal="left" wrapText="1"/>
    </xf>
    <xf numFmtId="0" fontId="0" fillId="0" borderId="4" xfId="0" quotePrefix="1" applyBorder="1" applyAlignment="1">
      <alignment horizontal="left" wrapText="1" indent="2"/>
    </xf>
    <xf numFmtId="0" fontId="1" fillId="2" borderId="0" xfId="0" applyFont="1" applyFill="1" applyAlignment="1">
      <alignment horizontal="left" wrapText="1"/>
    </xf>
    <xf numFmtId="0" fontId="0" fillId="0" borderId="0" xfId="0" quotePrefix="1" applyAlignment="1">
      <alignment horizontal="left" wrapText="1" indent="2"/>
    </xf>
    <xf numFmtId="0" fontId="0" fillId="0" borderId="0" xfId="0" applyAlignment="1">
      <alignment horizontal="left" wrapText="1" indent="2"/>
    </xf>
    <xf numFmtId="0" fontId="0" fillId="2" borderId="0" xfId="0" applyFill="1" applyAlignment="1">
      <alignment horizontal="left" wrapText="1"/>
    </xf>
    <xf numFmtId="0" fontId="13" fillId="4" borderId="0" xfId="0" applyFont="1" applyFill="1" applyAlignment="1">
      <alignment horizontal="left" wrapText="1"/>
    </xf>
    <xf numFmtId="0" fontId="3" fillId="0" borderId="37" xfId="0" quotePrefix="1" applyFont="1" applyBorder="1" applyAlignment="1">
      <alignment horizontal="left" wrapText="1" indent="2"/>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1" fillId="4" borderId="0" xfId="0" applyFont="1" applyFill="1" applyAlignment="1">
      <alignment horizontal="left" wrapText="1"/>
    </xf>
  </cellXfs>
  <cellStyles count="3">
    <cellStyle name="Komma" xfId="1" builtinId="3"/>
    <cellStyle name="Link" xfId="2" builtinId="8"/>
    <cellStyle name="Standard" xfId="0" builtinId="0"/>
  </cellStyles>
  <dxfs count="0"/>
  <tableStyles count="0" defaultTableStyle="TableStyleMedium2" defaultPivotStyle="PivotStyleLight16"/>
  <colors>
    <mruColors>
      <color rgb="FF006FB5"/>
      <color rgb="FF0093EE"/>
      <color rgb="FFABBFCD"/>
      <color rgb="FF92ACBE"/>
      <color rgb="FF0072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9ED79-A40B-4A6E-8AC8-5539F0EAF352}">
  <dimension ref="A1:H38"/>
  <sheetViews>
    <sheetView showGridLines="0" tabSelected="1" topLeftCell="A2" zoomScale="120" zoomScaleNormal="120" zoomScalePageLayoutView="120" workbookViewId="0">
      <selection activeCell="G25" sqref="G25"/>
    </sheetView>
  </sheetViews>
  <sheetFormatPr baseColWidth="10" defaultRowHeight="14.25" customHeight="1" x14ac:dyDescent="0.2"/>
  <cols>
    <col min="1" max="1" width="4.125" customWidth="1"/>
  </cols>
  <sheetData>
    <row r="1" spans="1:8" ht="14.25" hidden="1" customHeight="1" x14ac:dyDescent="0.2"/>
    <row r="2" spans="1:8" ht="42.75" customHeight="1" x14ac:dyDescent="0.4">
      <c r="A2" s="201" t="s">
        <v>582</v>
      </c>
      <c r="B2" s="202"/>
      <c r="C2" s="202"/>
      <c r="D2" s="200"/>
      <c r="E2" s="200"/>
      <c r="F2" s="200"/>
      <c r="G2" s="200"/>
      <c r="H2" s="200"/>
    </row>
    <row r="3" spans="1:8" ht="27.85" customHeight="1" x14ac:dyDescent="0.35">
      <c r="A3" s="229" t="s">
        <v>158</v>
      </c>
      <c r="B3" s="202"/>
      <c r="C3" s="202"/>
      <c r="D3" s="202"/>
      <c r="E3" s="202"/>
      <c r="F3" s="200"/>
      <c r="G3" s="200"/>
      <c r="H3" s="200"/>
    </row>
    <row r="4" spans="1:8" s="228" customFormat="1" ht="25.55" customHeight="1" x14ac:dyDescent="0.2">
      <c r="A4" s="230" t="s">
        <v>581</v>
      </c>
      <c r="B4" s="226"/>
      <c r="C4" s="226"/>
      <c r="D4" s="226"/>
      <c r="E4" s="226"/>
      <c r="F4" s="227"/>
      <c r="G4" s="227"/>
      <c r="H4" s="227"/>
    </row>
    <row r="5" spans="1:8" ht="19.5" customHeight="1" x14ac:dyDescent="0.2">
      <c r="A5" s="200"/>
      <c r="B5" s="200"/>
      <c r="C5" s="200"/>
      <c r="D5" s="200"/>
      <c r="E5" s="200"/>
      <c r="F5" s="200"/>
      <c r="G5" s="200"/>
      <c r="H5" s="200"/>
    </row>
    <row r="7" spans="1:8" ht="14.25" customHeight="1" x14ac:dyDescent="0.25">
      <c r="A7" s="129"/>
      <c r="B7" s="129"/>
      <c r="C7" s="129"/>
      <c r="D7" s="129"/>
      <c r="E7" s="129"/>
      <c r="F7" s="129"/>
      <c r="G7" s="129"/>
      <c r="H7" s="129"/>
    </row>
    <row r="8" spans="1:8" ht="14.25" customHeight="1" x14ac:dyDescent="0.25">
      <c r="A8" s="74" t="s">
        <v>159</v>
      </c>
      <c r="B8" s="74"/>
      <c r="C8" s="74"/>
      <c r="D8" s="74"/>
      <c r="E8" s="74"/>
      <c r="F8" s="74"/>
      <c r="G8" s="74"/>
      <c r="H8" s="74"/>
    </row>
    <row r="10" spans="1:8" ht="14.25" customHeight="1" x14ac:dyDescent="0.2">
      <c r="A10" s="285" t="s">
        <v>570</v>
      </c>
      <c r="B10" s="285"/>
      <c r="C10" s="285"/>
      <c r="D10" s="285"/>
      <c r="E10" s="285"/>
      <c r="F10" s="285"/>
      <c r="G10" s="285"/>
      <c r="H10" s="285"/>
    </row>
    <row r="11" spans="1:8" ht="14.25" customHeight="1" x14ac:dyDescent="0.2">
      <c r="A11" s="285"/>
      <c r="B11" s="285"/>
      <c r="C11" s="285"/>
      <c r="D11" s="285"/>
      <c r="E11" s="285"/>
      <c r="F11" s="285"/>
      <c r="G11" s="285"/>
      <c r="H11" s="285"/>
    </row>
    <row r="12" spans="1:8" ht="14.25" customHeight="1" x14ac:dyDescent="0.2">
      <c r="A12" s="78"/>
      <c r="B12" s="78"/>
      <c r="C12" s="78"/>
      <c r="D12" s="78"/>
    </row>
    <row r="14" spans="1:8" ht="14.25" customHeight="1" x14ac:dyDescent="0.25">
      <c r="A14" s="75"/>
      <c r="B14" s="76"/>
      <c r="C14" s="76"/>
      <c r="D14" s="76"/>
      <c r="E14" s="76"/>
      <c r="F14" s="76"/>
      <c r="G14" s="76"/>
      <c r="H14" s="76"/>
    </row>
    <row r="15" spans="1:8" ht="4.5999999999999996" customHeight="1" x14ac:dyDescent="0.25">
      <c r="A15" s="129"/>
      <c r="B15" s="125"/>
      <c r="C15" s="125"/>
      <c r="D15" s="125"/>
      <c r="E15" s="125"/>
      <c r="F15" s="125"/>
      <c r="G15" s="125"/>
    </row>
    <row r="16" spans="1:8" ht="22.6" customHeight="1" x14ac:dyDescent="0.4">
      <c r="A16" s="203" t="s">
        <v>160</v>
      </c>
      <c r="B16" s="204"/>
      <c r="C16" s="125"/>
      <c r="D16" s="125"/>
      <c r="E16" s="125"/>
      <c r="F16" s="125"/>
      <c r="G16" s="125"/>
    </row>
    <row r="17" spans="1:7" ht="14.25" customHeight="1" x14ac:dyDescent="0.25">
      <c r="A17" s="129"/>
      <c r="B17" s="125"/>
      <c r="C17" s="125"/>
      <c r="D17" s="125"/>
      <c r="E17" s="125"/>
      <c r="F17" s="125"/>
      <c r="G17" s="125"/>
    </row>
    <row r="18" spans="1:7" ht="14.25" customHeight="1" x14ac:dyDescent="0.25">
      <c r="A18" s="1" t="s">
        <v>568</v>
      </c>
      <c r="B18" s="286" t="s">
        <v>161</v>
      </c>
      <c r="C18" s="287"/>
    </row>
    <row r="19" spans="1:7" ht="14.25" customHeight="1" x14ac:dyDescent="0.2">
      <c r="A19" s="77"/>
    </row>
    <row r="20" spans="1:7" ht="14.25" customHeight="1" x14ac:dyDescent="0.25">
      <c r="A20" s="1" t="s">
        <v>162</v>
      </c>
      <c r="B20" s="286" t="s">
        <v>163</v>
      </c>
      <c r="C20" s="287"/>
      <c r="D20" s="287"/>
    </row>
    <row r="21" spans="1:7" ht="14.25" customHeight="1" x14ac:dyDescent="0.2">
      <c r="A21" s="77"/>
    </row>
    <row r="22" spans="1:7" ht="14.25" customHeight="1" x14ac:dyDescent="0.2">
      <c r="A22" s="77" t="s">
        <v>164</v>
      </c>
      <c r="B22" s="286" t="s">
        <v>165</v>
      </c>
      <c r="C22" s="287"/>
      <c r="D22" s="287"/>
      <c r="E22" s="287"/>
    </row>
    <row r="23" spans="1:7" ht="14.25" customHeight="1" x14ac:dyDescent="0.2">
      <c r="A23" s="77"/>
    </row>
    <row r="24" spans="1:7" ht="14.25" customHeight="1" x14ac:dyDescent="0.2">
      <c r="A24" s="77" t="s">
        <v>166</v>
      </c>
      <c r="B24" s="286" t="s">
        <v>167</v>
      </c>
      <c r="C24" s="287"/>
    </row>
    <row r="25" spans="1:7" ht="14.25" customHeight="1" x14ac:dyDescent="0.2">
      <c r="A25" s="77"/>
    </row>
    <row r="26" spans="1:7" ht="14.25" customHeight="1" x14ac:dyDescent="0.2">
      <c r="A26" s="77" t="s">
        <v>168</v>
      </c>
      <c r="B26" s="199" t="s">
        <v>169</v>
      </c>
    </row>
    <row r="27" spans="1:7" ht="14.25" customHeight="1" x14ac:dyDescent="0.2">
      <c r="A27" s="77"/>
      <c r="B27" s="199"/>
    </row>
    <row r="28" spans="1:7" ht="14.25" customHeight="1" x14ac:dyDescent="0.2">
      <c r="A28" s="77" t="s">
        <v>170</v>
      </c>
      <c r="B28" s="290" t="s">
        <v>583</v>
      </c>
      <c r="C28" s="290"/>
      <c r="D28" s="290"/>
    </row>
    <row r="29" spans="1:7" ht="14.25" customHeight="1" x14ac:dyDescent="0.2">
      <c r="A29" s="77"/>
    </row>
    <row r="30" spans="1:7" ht="14.25" customHeight="1" x14ac:dyDescent="0.2">
      <c r="A30" s="77" t="s">
        <v>172</v>
      </c>
      <c r="B30" s="288" t="s">
        <v>171</v>
      </c>
      <c r="C30" s="289"/>
      <c r="D30" s="138"/>
      <c r="E30" s="138"/>
      <c r="F30" s="138"/>
    </row>
    <row r="31" spans="1:7" ht="14.25" customHeight="1" x14ac:dyDescent="0.2">
      <c r="A31" s="77"/>
      <c r="B31" s="138"/>
      <c r="C31" s="138"/>
      <c r="D31" s="138"/>
      <c r="E31" s="138"/>
      <c r="F31" s="138"/>
    </row>
    <row r="32" spans="1:7" ht="14.25" customHeight="1" x14ac:dyDescent="0.2">
      <c r="A32" s="77" t="s">
        <v>173</v>
      </c>
      <c r="B32" s="244" t="s">
        <v>158</v>
      </c>
      <c r="C32" s="138"/>
      <c r="D32" s="138"/>
      <c r="E32" s="138"/>
      <c r="F32" s="138"/>
    </row>
    <row r="33" spans="1:6" ht="14.25" customHeight="1" x14ac:dyDescent="0.2">
      <c r="B33" s="138"/>
      <c r="C33" s="138"/>
      <c r="D33" s="138"/>
      <c r="E33" s="138"/>
      <c r="F33" s="138"/>
    </row>
    <row r="34" spans="1:6" ht="14.25" customHeight="1" x14ac:dyDescent="0.2">
      <c r="A34" s="77" t="s">
        <v>175</v>
      </c>
      <c r="B34" s="288" t="s">
        <v>174</v>
      </c>
      <c r="C34" s="289"/>
      <c r="D34" s="289"/>
      <c r="E34" s="289"/>
      <c r="F34" s="289"/>
    </row>
    <row r="35" spans="1:6" ht="14.25" customHeight="1" x14ac:dyDescent="0.2">
      <c r="A35" s="77"/>
      <c r="B35" s="138"/>
      <c r="C35" s="138"/>
      <c r="D35" s="138"/>
      <c r="E35" s="138"/>
      <c r="F35" s="138"/>
    </row>
    <row r="36" spans="1:6" ht="14.25" customHeight="1" x14ac:dyDescent="0.2">
      <c r="A36" s="77" t="s">
        <v>177</v>
      </c>
      <c r="B36" s="290" t="s">
        <v>176</v>
      </c>
      <c r="C36" s="290"/>
      <c r="D36" s="290"/>
      <c r="E36" s="138"/>
      <c r="F36" s="138"/>
    </row>
    <row r="37" spans="1:6" ht="14.25" customHeight="1" x14ac:dyDescent="0.2">
      <c r="A37" s="77"/>
      <c r="B37" s="138"/>
      <c r="C37" s="138"/>
      <c r="D37" s="138"/>
      <c r="E37" s="138"/>
      <c r="F37" s="138"/>
    </row>
    <row r="38" spans="1:6" ht="14.25" customHeight="1" x14ac:dyDescent="0.2">
      <c r="A38" s="77" t="s">
        <v>584</v>
      </c>
      <c r="B38" s="288" t="s">
        <v>178</v>
      </c>
      <c r="C38" s="289"/>
      <c r="D38" s="289"/>
      <c r="E38" s="138"/>
      <c r="F38" s="138"/>
    </row>
  </sheetData>
  <sheetProtection algorithmName="SHA-512" hashValue="OIbBc//o7wgE/QlP1Sz72jMoKchMx9FyhRzaIEEguCgKyfBvfdxl3AE8CLryUte6VdFu1a8ttKW+Q9cI4fDzjQ==" saltValue="ebfBuCTVLBf4goTbHBQ6SQ==" spinCount="100000" sheet="1" objects="1" scenarios="1"/>
  <mergeCells count="10">
    <mergeCell ref="A10:H11"/>
    <mergeCell ref="B18:C18"/>
    <mergeCell ref="B38:D38"/>
    <mergeCell ref="B34:F34"/>
    <mergeCell ref="B30:C30"/>
    <mergeCell ref="B24:C24"/>
    <mergeCell ref="B22:E22"/>
    <mergeCell ref="B20:D20"/>
    <mergeCell ref="B28:D28"/>
    <mergeCell ref="B36:D36"/>
  </mergeCells>
  <hyperlinks>
    <hyperlink ref="B20" location="'II. SB Arbeitsrecht'!A1" display="Schlichtungsbehörde Arbeitsrecht" xr:uid="{1E8C781D-FBFF-44CB-82C6-B38B6580B574}"/>
    <hyperlink ref="B22" location="'III. SB Miet- und Pachtrecht'!A1" display="Schlichtungsbehörde Miet- und Pachtrecht" xr:uid="{9800C9CB-3E57-4C4B-A79D-A6BB880EB4DD}"/>
    <hyperlink ref="B24" location="'IV. Staatsanwaltschaft'!A1" display="Staatsanwaltschaft" xr:uid="{D1C5C449-8459-43A2-8F38-93B6606CA8CF}"/>
    <hyperlink ref="B26" location="'V. Strafgericht'!A1" display="Strafgericht" xr:uid="{27A075E0-44BD-4126-9C9C-6826A1797882}"/>
    <hyperlink ref="B30" location="'VI. Kantonsgericht'!A1" display="Kantonsgericht" xr:uid="{3B198F01-C3EB-4589-B07E-67D19F763B12}"/>
    <hyperlink ref="B32" location="'VIII. Obergericht'!A1" display="Obergericht" xr:uid="{A12A0D6D-6CE1-4768-8EB0-CA59F575FA3D}"/>
    <hyperlink ref="B34" location="'VIII. AK über Rechtsanwälte'!A1" display="Aufsichtskommission über die Rechtsanwältinnen und Rechtsanwälte" xr:uid="{53DDAAA9-149B-455C-977C-9D72655BD536}"/>
    <hyperlink ref="B36" location="'IX. Anwaltsprüfungskommission'!A1" display="Anwaltsprüfungskommission" xr:uid="{157A4209-B346-4ABF-8E2E-DEC1567C14FB}"/>
    <hyperlink ref="B38" location="'X. Betreibungs- und Konkursamt'!A1" display="Betreibungsämter und Konkursamt" xr:uid="{AEB0577C-B137-443E-9BC3-7DA900C22DB0}"/>
    <hyperlink ref="B18" location="'I. Friedensrichterämter'!A1" display="Friedensrichterämter" xr:uid="{54895EFE-C73C-4A9B-9E50-CD5DE865A9CD}"/>
    <hyperlink ref="B28" location="'VI. Zwangsmassnahmengericht'!A1" display="Zwangsmassnahmengericht" xr:uid="{1CAB42C8-A409-4B73-8C1E-6A3646355598}"/>
    <hyperlink ref="B30:C30" location="'VII. Kantonsgericht'!A1" display="Kantonsgericht" xr:uid="{9A3E1A7A-79CC-4E6F-8443-124DE75D769F}"/>
    <hyperlink ref="B34:F34" location="'IX. AK über Rechtsanwälte'!A1" display="Aufsichtskommission über die Rechtsanwältinnen und Rechtsanwälte" xr:uid="{A5C522C2-4D4E-4687-B89E-C0ABFBCD18C7}"/>
    <hyperlink ref="B36:C36" location="'X. Anwaltsprüfungskommission'!A1" display="Anwaltsprüfungskommission" xr:uid="{27556502-B546-49D0-B5BE-AE02BD556D35}"/>
    <hyperlink ref="B38:D38" location="'XI. Betreibungs- und Konkursamt'!A1" display="Betreibungsämter und Konkursamt" xr:uid="{FD4BF486-C5C5-4F5B-BBBA-CBFE85435DE9}"/>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DCFD-5988-49E1-91FD-DDA2A8881AB9}">
  <sheetPr>
    <pageSetUpPr fitToPage="1"/>
  </sheetPr>
  <dimension ref="A2:I40"/>
  <sheetViews>
    <sheetView showGridLines="0" zoomScale="120" zoomScaleNormal="120" workbookViewId="0"/>
  </sheetViews>
  <sheetFormatPr baseColWidth="10" defaultRowHeight="14.25" customHeight="1" x14ac:dyDescent="0.2"/>
  <cols>
    <col min="1" max="10" width="11.5" customWidth="1"/>
  </cols>
  <sheetData>
    <row r="2" spans="1:9" ht="14.25" customHeight="1" x14ac:dyDescent="0.25">
      <c r="A2" s="305" t="s">
        <v>586</v>
      </c>
      <c r="B2" s="305"/>
      <c r="C2" s="305"/>
      <c r="D2" s="305"/>
      <c r="E2" s="305"/>
      <c r="F2" s="305"/>
      <c r="G2" s="305"/>
      <c r="H2" s="305"/>
      <c r="I2" s="305"/>
    </row>
    <row r="4" spans="1:9" ht="14.25" customHeight="1" x14ac:dyDescent="0.25">
      <c r="A4" s="144" t="s">
        <v>437</v>
      </c>
      <c r="B4" s="129"/>
      <c r="C4" s="129"/>
      <c r="D4" s="129"/>
      <c r="E4" s="129"/>
      <c r="F4" s="129"/>
      <c r="G4" s="129"/>
      <c r="H4" s="129"/>
      <c r="I4" s="129"/>
    </row>
    <row r="5" spans="1:9" ht="14.25" customHeight="1" x14ac:dyDescent="0.25">
      <c r="A5" s="129"/>
      <c r="B5" s="129"/>
      <c r="C5" s="129"/>
      <c r="D5" s="129"/>
      <c r="E5" s="129"/>
      <c r="F5" s="129"/>
      <c r="G5" s="129"/>
      <c r="H5" s="129"/>
      <c r="I5" s="129"/>
    </row>
    <row r="6" spans="1:9" ht="14.25" customHeight="1" x14ac:dyDescent="0.25">
      <c r="A6" s="75" t="s">
        <v>396</v>
      </c>
      <c r="B6" s="76"/>
      <c r="C6" s="76"/>
      <c r="D6" s="76"/>
      <c r="E6" s="76"/>
      <c r="F6" s="76"/>
      <c r="G6" s="76"/>
      <c r="H6" s="76"/>
      <c r="I6" s="76"/>
    </row>
    <row r="7" spans="1:9" ht="14.25" customHeight="1" x14ac:dyDescent="0.25">
      <c r="A7" s="30"/>
      <c r="B7" s="30"/>
      <c r="C7" s="30"/>
      <c r="D7" s="30"/>
      <c r="E7" s="30"/>
      <c r="F7" s="30"/>
      <c r="G7" s="91">
        <v>2025</v>
      </c>
      <c r="H7" s="91">
        <v>2024</v>
      </c>
      <c r="I7" s="91">
        <v>2023</v>
      </c>
    </row>
    <row r="8" spans="1:9" ht="14.25" customHeight="1" x14ac:dyDescent="0.2">
      <c r="A8" s="90" t="s">
        <v>0</v>
      </c>
      <c r="B8" s="24"/>
      <c r="C8" s="24"/>
      <c r="D8" s="24"/>
      <c r="E8" s="24"/>
      <c r="F8" s="24"/>
      <c r="G8" s="27">
        <v>4</v>
      </c>
      <c r="H8" s="24">
        <v>3</v>
      </c>
      <c r="I8" s="24">
        <v>6</v>
      </c>
    </row>
    <row r="9" spans="1:9" ht="14.25" customHeight="1" x14ac:dyDescent="0.2">
      <c r="A9" s="90" t="s">
        <v>1</v>
      </c>
      <c r="B9" s="24"/>
      <c r="C9" s="24"/>
      <c r="D9" s="24"/>
      <c r="E9" s="24"/>
      <c r="F9" s="24"/>
      <c r="G9">
        <v>7</v>
      </c>
      <c r="H9">
        <v>9</v>
      </c>
      <c r="I9">
        <v>6</v>
      </c>
    </row>
    <row r="10" spans="1:9" ht="14.25" customHeight="1" x14ac:dyDescent="0.25">
      <c r="A10" s="8" t="s">
        <v>4</v>
      </c>
      <c r="B10" s="9"/>
      <c r="C10" s="9"/>
      <c r="D10" s="9"/>
      <c r="E10" s="9"/>
      <c r="F10" s="9"/>
      <c r="G10" s="8">
        <v>11</v>
      </c>
      <c r="H10" s="8">
        <v>12</v>
      </c>
      <c r="I10" s="8">
        <v>12</v>
      </c>
    </row>
    <row r="11" spans="1:9" ht="14.25" customHeight="1" x14ac:dyDescent="0.2">
      <c r="A11" s="44"/>
      <c r="B11" s="44"/>
      <c r="C11" s="44"/>
      <c r="D11" s="44"/>
      <c r="E11" s="44"/>
      <c r="F11" s="44"/>
    </row>
    <row r="13" spans="1:9" ht="14.25" customHeight="1" x14ac:dyDescent="0.25">
      <c r="A13" s="75" t="s">
        <v>395</v>
      </c>
      <c r="B13" s="75"/>
      <c r="C13" s="75"/>
      <c r="D13" s="75"/>
      <c r="E13" s="75"/>
      <c r="F13" s="75"/>
      <c r="G13" s="75"/>
      <c r="H13" s="75"/>
      <c r="I13" s="75"/>
    </row>
    <row r="14" spans="1:9" ht="14.25" customHeight="1" x14ac:dyDescent="0.25">
      <c r="A14" s="30"/>
      <c r="B14" s="30"/>
      <c r="C14" s="30"/>
      <c r="D14" s="30"/>
      <c r="E14" s="30"/>
      <c r="F14" s="30"/>
      <c r="G14" s="91">
        <v>2025</v>
      </c>
      <c r="H14" s="91">
        <v>2024</v>
      </c>
      <c r="I14" s="91">
        <v>2023</v>
      </c>
    </row>
    <row r="15" spans="1:9" ht="14.25" customHeight="1" x14ac:dyDescent="0.2">
      <c r="A15" s="90" t="s">
        <v>260</v>
      </c>
      <c r="B15" s="24"/>
      <c r="C15" s="24"/>
      <c r="D15" s="24"/>
      <c r="E15" s="90"/>
      <c r="F15" s="24"/>
      <c r="G15" s="27">
        <v>2</v>
      </c>
      <c r="H15" s="24">
        <v>2</v>
      </c>
      <c r="I15" s="24">
        <v>2</v>
      </c>
    </row>
    <row r="16" spans="1:9" ht="14.25" customHeight="1" x14ac:dyDescent="0.2">
      <c r="A16" s="90" t="s">
        <v>261</v>
      </c>
      <c r="B16" s="24"/>
      <c r="C16" s="24"/>
      <c r="D16" s="24"/>
      <c r="E16" s="90"/>
      <c r="F16" s="24"/>
      <c r="G16" s="24" t="s">
        <v>3</v>
      </c>
      <c r="H16" s="24" t="s">
        <v>3</v>
      </c>
      <c r="I16" s="24" t="s">
        <v>3</v>
      </c>
    </row>
    <row r="17" spans="1:9" ht="14.25" customHeight="1" x14ac:dyDescent="0.2">
      <c r="A17" s="90" t="s">
        <v>222</v>
      </c>
      <c r="B17" s="24"/>
      <c r="C17" s="24"/>
      <c r="D17" s="24"/>
      <c r="E17" s="90"/>
      <c r="F17" s="24"/>
      <c r="G17" s="27">
        <v>3</v>
      </c>
      <c r="H17" s="24">
        <v>4</v>
      </c>
      <c r="I17" s="24">
        <v>2</v>
      </c>
    </row>
    <row r="18" spans="1:9" ht="14.25" customHeight="1" x14ac:dyDescent="0.2">
      <c r="A18" s="90" t="s">
        <v>262</v>
      </c>
      <c r="B18" s="24"/>
      <c r="C18" s="24"/>
      <c r="D18" s="24"/>
      <c r="E18" s="90"/>
      <c r="F18" s="24"/>
      <c r="G18" s="27">
        <v>2</v>
      </c>
      <c r="H18" s="24">
        <v>2</v>
      </c>
      <c r="I18" s="24">
        <v>5</v>
      </c>
    </row>
    <row r="19" spans="1:9" ht="14.25" customHeight="1" x14ac:dyDescent="0.2">
      <c r="A19" t="s">
        <v>12</v>
      </c>
      <c r="G19" s="5" t="s">
        <v>3</v>
      </c>
      <c r="H19" s="5" t="s">
        <v>3</v>
      </c>
      <c r="I19" s="5" t="s">
        <v>3</v>
      </c>
    </row>
    <row r="20" spans="1:9" ht="14.25" customHeight="1" x14ac:dyDescent="0.25">
      <c r="A20" s="8" t="s">
        <v>4</v>
      </c>
      <c r="B20" s="9"/>
      <c r="C20" s="9"/>
      <c r="D20" s="9"/>
      <c r="E20" s="8"/>
      <c r="F20" s="9"/>
      <c r="G20" s="8">
        <v>7</v>
      </c>
      <c r="H20" s="8">
        <v>8</v>
      </c>
      <c r="I20" s="8">
        <v>9</v>
      </c>
    </row>
    <row r="22" spans="1:9" ht="14.25" customHeight="1" x14ac:dyDescent="0.2">
      <c r="A22" s="90" t="s">
        <v>17</v>
      </c>
      <c r="B22" s="24"/>
      <c r="C22" s="24"/>
      <c r="D22" s="24"/>
      <c r="E22" s="90"/>
      <c r="F22" s="24"/>
      <c r="G22" s="27">
        <v>4</v>
      </c>
      <c r="H22" s="27">
        <v>4</v>
      </c>
      <c r="I22" s="24">
        <v>3</v>
      </c>
    </row>
    <row r="23" spans="1:9" ht="14.25" customHeight="1" x14ac:dyDescent="0.2">
      <c r="A23" s="104" t="s">
        <v>263</v>
      </c>
      <c r="B23" s="105"/>
      <c r="C23" s="105"/>
      <c r="D23" s="105"/>
      <c r="E23" s="104"/>
      <c r="F23" s="105"/>
      <c r="G23" s="236">
        <v>1</v>
      </c>
      <c r="H23" s="105">
        <v>1</v>
      </c>
      <c r="I23" s="105">
        <v>1</v>
      </c>
    </row>
    <row r="24" spans="1:9" ht="14.25" customHeight="1" x14ac:dyDescent="0.25">
      <c r="A24" s="8" t="s">
        <v>4</v>
      </c>
      <c r="B24" s="9"/>
      <c r="C24" s="9"/>
      <c r="D24" s="9"/>
      <c r="E24" s="8"/>
      <c r="F24" s="9"/>
      <c r="G24" s="8">
        <v>11</v>
      </c>
      <c r="H24" s="8">
        <v>12</v>
      </c>
      <c r="I24" s="8">
        <v>12</v>
      </c>
    </row>
    <row r="28" spans="1:9" ht="14.25" customHeight="1" x14ac:dyDescent="0.25">
      <c r="A28" s="144" t="s">
        <v>438</v>
      </c>
      <c r="B28" s="129"/>
      <c r="C28" s="129"/>
      <c r="D28" s="129"/>
      <c r="E28" s="129"/>
      <c r="F28" s="129"/>
      <c r="G28" s="129"/>
      <c r="H28" s="129"/>
      <c r="I28" s="129"/>
    </row>
    <row r="29" spans="1:9" ht="14.25" customHeight="1" x14ac:dyDescent="0.25">
      <c r="A29" s="30"/>
      <c r="B29" s="30"/>
      <c r="C29" s="30"/>
      <c r="D29" s="30"/>
      <c r="E29" s="30"/>
      <c r="F29" s="30"/>
      <c r="G29" s="91">
        <v>2025</v>
      </c>
      <c r="H29" s="91">
        <v>2024</v>
      </c>
      <c r="I29" s="91">
        <v>2023</v>
      </c>
    </row>
    <row r="30" spans="1:9" ht="14.25" customHeight="1" x14ac:dyDescent="0.2">
      <c r="A30" s="90" t="s">
        <v>264</v>
      </c>
      <c r="B30" s="24"/>
      <c r="C30" s="24"/>
      <c r="D30" s="24"/>
      <c r="E30" s="90"/>
      <c r="F30" s="24"/>
      <c r="G30" s="27">
        <v>38</v>
      </c>
      <c r="H30" s="24">
        <v>26</v>
      </c>
      <c r="I30" s="24">
        <v>37</v>
      </c>
    </row>
    <row r="31" spans="1:9" ht="25.55" customHeight="1" x14ac:dyDescent="0.2">
      <c r="A31" s="315" t="s">
        <v>265</v>
      </c>
      <c r="B31" s="316"/>
      <c r="C31" s="316"/>
      <c r="D31" s="316"/>
      <c r="E31" s="316"/>
      <c r="F31" s="316"/>
      <c r="G31" s="27">
        <v>13</v>
      </c>
      <c r="H31" s="24">
        <v>12</v>
      </c>
      <c r="I31" s="24">
        <v>31</v>
      </c>
    </row>
    <row r="32" spans="1:9" ht="14.25" customHeight="1" x14ac:dyDescent="0.2">
      <c r="A32" s="90" t="s">
        <v>266</v>
      </c>
      <c r="B32" s="24"/>
      <c r="C32" s="24"/>
      <c r="D32" s="24"/>
      <c r="E32" s="90"/>
      <c r="F32" s="24"/>
      <c r="G32" s="27">
        <v>12</v>
      </c>
      <c r="H32" s="24">
        <v>2</v>
      </c>
      <c r="I32" s="24">
        <v>8</v>
      </c>
    </row>
    <row r="33" spans="1:9" ht="14.25" customHeight="1" x14ac:dyDescent="0.2">
      <c r="A33" s="90" t="s">
        <v>267</v>
      </c>
      <c r="B33" s="24"/>
      <c r="C33" s="24"/>
      <c r="D33" s="24"/>
      <c r="E33" s="90"/>
      <c r="F33" s="24"/>
      <c r="G33" s="27">
        <v>1</v>
      </c>
      <c r="H33" s="24" t="s">
        <v>3</v>
      </c>
      <c r="I33" s="24">
        <v>1</v>
      </c>
    </row>
    <row r="34" spans="1:9" ht="14.25" customHeight="1" x14ac:dyDescent="0.2">
      <c r="A34" s="90" t="s">
        <v>268</v>
      </c>
      <c r="B34" s="24"/>
      <c r="C34" s="24"/>
      <c r="D34" s="24"/>
      <c r="E34" s="90"/>
      <c r="F34" s="24"/>
      <c r="G34" s="27">
        <v>3</v>
      </c>
      <c r="H34" s="24">
        <v>6</v>
      </c>
      <c r="I34" s="24">
        <v>7</v>
      </c>
    </row>
    <row r="35" spans="1:9" ht="14.25" customHeight="1" x14ac:dyDescent="0.2">
      <c r="A35" s="90" t="s">
        <v>562</v>
      </c>
      <c r="B35" s="24"/>
      <c r="C35" s="24"/>
      <c r="D35" s="24"/>
      <c r="E35" s="90"/>
      <c r="F35" s="24"/>
      <c r="G35" s="27">
        <v>0</v>
      </c>
      <c r="H35" s="24">
        <v>5</v>
      </c>
      <c r="I35" s="24" t="s">
        <v>3</v>
      </c>
    </row>
    <row r="36" spans="1:9" ht="14.25" customHeight="1" x14ac:dyDescent="0.2">
      <c r="A36" s="90" t="s">
        <v>269</v>
      </c>
      <c r="B36" s="24"/>
      <c r="C36" s="24"/>
      <c r="D36" s="24"/>
      <c r="E36" s="90"/>
      <c r="F36" s="24"/>
      <c r="G36" s="27">
        <v>23</v>
      </c>
      <c r="H36" s="24">
        <v>20</v>
      </c>
      <c r="I36" s="24">
        <v>14</v>
      </c>
    </row>
    <row r="37" spans="1:9" ht="14.25" customHeight="1" x14ac:dyDescent="0.2">
      <c r="A37" s="90" t="s">
        <v>270</v>
      </c>
      <c r="B37" s="24"/>
      <c r="C37" s="24"/>
      <c r="D37" s="24"/>
      <c r="E37" s="90"/>
      <c r="F37" s="24"/>
      <c r="G37" s="27">
        <v>15</v>
      </c>
      <c r="H37" s="24">
        <v>16</v>
      </c>
      <c r="I37" s="24">
        <v>25</v>
      </c>
    </row>
    <row r="38" spans="1:9" ht="14.25" customHeight="1" x14ac:dyDescent="0.2">
      <c r="A38" s="90" t="s">
        <v>271</v>
      </c>
      <c r="B38" s="24"/>
      <c r="C38" s="24"/>
      <c r="D38" s="24"/>
      <c r="E38" s="90"/>
      <c r="F38" s="24"/>
      <c r="G38" s="27">
        <v>6</v>
      </c>
      <c r="H38" s="24">
        <v>11</v>
      </c>
      <c r="I38" s="24">
        <v>10</v>
      </c>
    </row>
    <row r="39" spans="1:9" ht="14.25" customHeight="1" x14ac:dyDescent="0.2">
      <c r="A39" s="90" t="s">
        <v>57</v>
      </c>
      <c r="B39" s="24"/>
      <c r="C39" s="24"/>
      <c r="D39" s="24"/>
      <c r="E39" s="90"/>
      <c r="F39" s="24"/>
      <c r="G39" s="27">
        <v>0</v>
      </c>
      <c r="H39" s="24" t="s">
        <v>3</v>
      </c>
      <c r="I39" s="24" t="s">
        <v>3</v>
      </c>
    </row>
    <row r="40" spans="1:9" ht="14.25" customHeight="1" x14ac:dyDescent="0.25">
      <c r="A40" s="8" t="s">
        <v>4</v>
      </c>
      <c r="B40" s="9"/>
      <c r="C40" s="9"/>
      <c r="D40" s="9"/>
      <c r="E40" s="8"/>
      <c r="F40" s="9"/>
      <c r="G40" s="10">
        <v>111</v>
      </c>
      <c r="H40" s="26">
        <f>SUM(H30:H39)</f>
        <v>98</v>
      </c>
      <c r="I40" s="26">
        <f>SUM(I30:I39)</f>
        <v>133</v>
      </c>
    </row>
  </sheetData>
  <sheetProtection algorithmName="SHA-512" hashValue="ExRwu/Z2nCav+Hu9qoULbed67+P7Yyd0CHRwWFcX/14srLQTOdqlxL6OKas3W6+UokSEElmFHu/AAKLyvCCQvw==" saltValue="wIDrriLfam4VmG6LCmiJtg==" spinCount="100000" sheet="1" objects="1" scenarios="1"/>
  <mergeCells count="2">
    <mergeCell ref="A2:I2"/>
    <mergeCell ref="A31:F31"/>
  </mergeCells>
  <phoneticPr fontId="9" type="noConversion"/>
  <pageMargins left="0.70866141732283472" right="0.70866141732283472" top="0.78740157480314965" bottom="0.78740157480314965" header="0.31496062992125984" footer="0.31496062992125984"/>
  <pageSetup paperSize="9" scale="89"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FC36F-7AAF-4CFE-AA03-527E6EEC6666}">
  <sheetPr>
    <pageSetUpPr fitToPage="1"/>
  </sheetPr>
  <dimension ref="A2:I33"/>
  <sheetViews>
    <sheetView showGridLines="0" zoomScale="120" zoomScaleNormal="120" workbookViewId="0"/>
  </sheetViews>
  <sheetFormatPr baseColWidth="10" defaultRowHeight="14.25" customHeight="1" x14ac:dyDescent="0.2"/>
  <cols>
    <col min="3" max="3" width="11.5" customWidth="1"/>
  </cols>
  <sheetData>
    <row r="2" spans="1:9" ht="14.25" customHeight="1" x14ac:dyDescent="0.25">
      <c r="A2" s="305" t="s">
        <v>587</v>
      </c>
      <c r="B2" s="305"/>
      <c r="C2" s="305"/>
      <c r="D2" s="305"/>
      <c r="E2" s="305"/>
    </row>
    <row r="4" spans="1:9" ht="14.25" customHeight="1" x14ac:dyDescent="0.25">
      <c r="A4" s="145" t="s">
        <v>439</v>
      </c>
      <c r="B4" s="125"/>
      <c r="C4" s="125"/>
      <c r="D4" s="125"/>
      <c r="E4" s="125"/>
    </row>
    <row r="6" spans="1:9" ht="14.25" customHeight="1" x14ac:dyDescent="0.25">
      <c r="A6" s="108" t="s">
        <v>440</v>
      </c>
      <c r="B6" s="75"/>
      <c r="C6" s="75"/>
      <c r="D6" s="75"/>
      <c r="E6" s="75"/>
      <c r="F6" s="75"/>
      <c r="G6" s="75"/>
      <c r="H6" s="75"/>
      <c r="I6" s="75"/>
    </row>
    <row r="7" spans="1:9" ht="14.25" customHeight="1" x14ac:dyDescent="0.25">
      <c r="A7" s="30"/>
      <c r="B7" s="30"/>
      <c r="C7" s="30"/>
      <c r="D7" s="91"/>
      <c r="E7" s="91"/>
      <c r="F7" s="91"/>
      <c r="G7" s="91">
        <v>2025</v>
      </c>
      <c r="H7" s="91">
        <v>2024</v>
      </c>
      <c r="I7" s="91">
        <v>2023</v>
      </c>
    </row>
    <row r="8" spans="1:9" ht="14.25" customHeight="1" x14ac:dyDescent="0.2">
      <c r="A8" s="90" t="s">
        <v>272</v>
      </c>
      <c r="B8" s="24"/>
      <c r="C8" s="24"/>
      <c r="D8" s="24"/>
      <c r="E8" s="24"/>
      <c r="F8" s="24"/>
      <c r="G8" s="27">
        <v>8</v>
      </c>
      <c r="H8" s="24">
        <v>6</v>
      </c>
      <c r="I8" s="24">
        <v>6</v>
      </c>
    </row>
    <row r="9" spans="1:9" ht="14.25" customHeight="1" x14ac:dyDescent="0.2">
      <c r="A9" s="90" t="s">
        <v>273</v>
      </c>
      <c r="B9" s="24"/>
      <c r="C9" s="24"/>
      <c r="D9" s="24"/>
      <c r="E9" s="24"/>
      <c r="F9" s="24"/>
      <c r="G9" s="27">
        <v>15</v>
      </c>
      <c r="H9" s="24">
        <v>10</v>
      </c>
      <c r="I9" s="24">
        <v>13</v>
      </c>
    </row>
    <row r="10" spans="1:9" ht="14.25" customHeight="1" x14ac:dyDescent="0.25">
      <c r="A10" s="8" t="s">
        <v>4</v>
      </c>
      <c r="B10" s="8"/>
      <c r="C10" s="8"/>
      <c r="D10" s="8"/>
      <c r="E10" s="8"/>
      <c r="F10" s="8"/>
      <c r="G10" s="8">
        <v>23</v>
      </c>
      <c r="H10" s="8">
        <v>16</v>
      </c>
      <c r="I10" s="8">
        <v>19</v>
      </c>
    </row>
    <row r="13" spans="1:9" ht="14.25" customHeight="1" x14ac:dyDescent="0.25">
      <c r="A13" s="108" t="s">
        <v>441</v>
      </c>
      <c r="B13" s="75"/>
      <c r="C13" s="75"/>
      <c r="D13" s="75"/>
      <c r="E13" s="75"/>
      <c r="F13" s="75"/>
      <c r="G13" s="75"/>
      <c r="H13" s="75"/>
      <c r="I13" s="75"/>
    </row>
    <row r="14" spans="1:9" ht="14.25" customHeight="1" x14ac:dyDescent="0.25">
      <c r="A14" s="30"/>
      <c r="B14" s="30"/>
      <c r="C14" s="30"/>
      <c r="D14" s="91"/>
      <c r="E14" s="91"/>
      <c r="F14" s="91"/>
      <c r="G14" s="91">
        <v>2025</v>
      </c>
      <c r="H14" s="91">
        <v>2024</v>
      </c>
      <c r="I14" s="91">
        <v>2023</v>
      </c>
    </row>
    <row r="15" spans="1:9" ht="14.25" customHeight="1" x14ac:dyDescent="0.2">
      <c r="A15" s="90" t="s">
        <v>274</v>
      </c>
      <c r="B15" s="24"/>
      <c r="C15" s="24"/>
      <c r="D15" s="24"/>
      <c r="E15" s="24"/>
      <c r="F15" s="24"/>
      <c r="G15" s="27">
        <v>14</v>
      </c>
      <c r="H15" s="24">
        <v>22</v>
      </c>
      <c r="I15" s="24">
        <v>16</v>
      </c>
    </row>
    <row r="16" spans="1:9" ht="14.25" customHeight="1" x14ac:dyDescent="0.2">
      <c r="A16" s="90" t="s">
        <v>275</v>
      </c>
      <c r="B16" s="24"/>
      <c r="C16" s="24"/>
      <c r="D16" s="24"/>
      <c r="E16" s="24"/>
      <c r="F16" s="24"/>
      <c r="G16" s="24" t="s">
        <v>3</v>
      </c>
      <c r="H16" s="24">
        <v>3</v>
      </c>
      <c r="I16" s="24" t="s">
        <v>3</v>
      </c>
    </row>
    <row r="17" spans="1:9" ht="14.25" customHeight="1" x14ac:dyDescent="0.25">
      <c r="A17" s="8" t="s">
        <v>4</v>
      </c>
      <c r="B17" s="8"/>
      <c r="C17" s="8"/>
      <c r="D17" s="8"/>
      <c r="E17" s="8"/>
      <c r="F17" s="8"/>
      <c r="G17" s="8">
        <v>14</v>
      </c>
      <c r="H17" s="8">
        <v>25</v>
      </c>
      <c r="I17" s="8">
        <v>16</v>
      </c>
    </row>
    <row r="20" spans="1:9" ht="14.25" customHeight="1" x14ac:dyDescent="0.25">
      <c r="A20" s="108" t="s">
        <v>444</v>
      </c>
      <c r="B20" s="75"/>
      <c r="C20" s="75"/>
      <c r="D20" s="75"/>
      <c r="E20" s="75"/>
      <c r="F20" s="75"/>
      <c r="G20" s="75"/>
      <c r="H20" s="75"/>
      <c r="I20" s="75"/>
    </row>
    <row r="21" spans="1:9" ht="14.25" customHeight="1" x14ac:dyDescent="0.25">
      <c r="A21" s="30"/>
      <c r="B21" s="30"/>
      <c r="C21" s="30"/>
      <c r="D21" s="91"/>
      <c r="E21" s="91"/>
      <c r="F21" s="91"/>
      <c r="G21" s="91">
        <v>2025</v>
      </c>
      <c r="H21" s="91">
        <v>2024</v>
      </c>
      <c r="I21" s="91">
        <v>2023</v>
      </c>
    </row>
    <row r="22" spans="1:9" ht="14.25" customHeight="1" x14ac:dyDescent="0.25">
      <c r="A22" s="8" t="s">
        <v>4</v>
      </c>
      <c r="B22" s="8"/>
      <c r="C22" s="8"/>
      <c r="D22" s="8"/>
      <c r="E22" s="8"/>
      <c r="F22" s="8"/>
      <c r="G22" s="8">
        <v>3</v>
      </c>
      <c r="H22" s="8">
        <v>5</v>
      </c>
      <c r="I22" s="8">
        <v>1</v>
      </c>
    </row>
    <row r="25" spans="1:9" ht="14.25" customHeight="1" x14ac:dyDescent="0.25">
      <c r="A25" s="108" t="s">
        <v>442</v>
      </c>
      <c r="B25" s="75"/>
      <c r="C25" s="75"/>
      <c r="D25" s="75"/>
      <c r="E25" s="75"/>
      <c r="F25" s="75"/>
      <c r="G25" s="75"/>
      <c r="H25" s="75"/>
      <c r="I25" s="75"/>
    </row>
    <row r="26" spans="1:9" ht="14.25" customHeight="1" x14ac:dyDescent="0.25">
      <c r="A26" s="30"/>
      <c r="B26" s="30"/>
      <c r="C26" s="30"/>
      <c r="D26" s="91"/>
      <c r="E26" s="91"/>
      <c r="F26" s="91"/>
      <c r="G26" s="91">
        <v>2025</v>
      </c>
      <c r="H26" s="91">
        <v>2024</v>
      </c>
      <c r="I26" s="91">
        <v>2023</v>
      </c>
    </row>
    <row r="27" spans="1:9" ht="14.25" customHeight="1" x14ac:dyDescent="0.25">
      <c r="A27" s="8" t="s">
        <v>4</v>
      </c>
      <c r="B27" s="8"/>
      <c r="C27" s="8"/>
      <c r="D27" s="8"/>
      <c r="E27" s="8"/>
      <c r="F27" s="8"/>
      <c r="G27" s="8">
        <v>40</v>
      </c>
      <c r="H27" s="8">
        <v>46</v>
      </c>
      <c r="I27" s="8">
        <v>36</v>
      </c>
    </row>
    <row r="31" spans="1:9" ht="14.25" customHeight="1" x14ac:dyDescent="0.25">
      <c r="A31" s="145" t="s">
        <v>443</v>
      </c>
      <c r="B31" s="129"/>
      <c r="C31" s="129"/>
      <c r="D31" s="129"/>
      <c r="E31" s="129"/>
      <c r="F31" s="129"/>
      <c r="G31" s="129"/>
      <c r="H31" s="129"/>
      <c r="I31" s="129"/>
    </row>
    <row r="32" spans="1:9" ht="14.25" customHeight="1" x14ac:dyDescent="0.25">
      <c r="A32" s="30"/>
      <c r="B32" s="30"/>
      <c r="C32" s="30"/>
      <c r="D32" s="91"/>
      <c r="E32" s="91"/>
      <c r="F32" s="91"/>
      <c r="G32" s="91">
        <v>2025</v>
      </c>
      <c r="H32" s="91">
        <v>2024</v>
      </c>
      <c r="I32" s="91">
        <v>2023</v>
      </c>
    </row>
    <row r="33" spans="1:9" ht="14.25" customHeight="1" x14ac:dyDescent="0.2">
      <c r="A33" s="189" t="s">
        <v>276</v>
      </c>
      <c r="B33" s="190"/>
      <c r="C33" s="190"/>
      <c r="D33" s="190"/>
      <c r="E33" s="190"/>
      <c r="F33" s="190"/>
      <c r="G33" s="254">
        <v>17</v>
      </c>
      <c r="H33" s="190">
        <v>17</v>
      </c>
      <c r="I33" s="190">
        <v>15</v>
      </c>
    </row>
  </sheetData>
  <sheetProtection algorithmName="SHA-512" hashValue="XQ9x+FZOFwBSjmtIIOW2KEERlgQYhsy0Vs1IN6CyWZ6/Xhm33gjZybMcMUZmip+ViScKgmubMVI0sI+08kA5Kw==" saltValue="llcglESBe7WljLppN9t6JA==" spinCount="100000" sheet="1" objects="1" scenarios="1"/>
  <mergeCells count="1">
    <mergeCell ref="A2:E2"/>
  </mergeCells>
  <pageMargins left="0.7" right="0.7" top="0.78740157499999996" bottom="0.78740157499999996" header="0.3" footer="0.3"/>
  <pageSetup paperSize="9" scale="97"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70C90-152A-4586-B706-BE042F649173}">
  <sheetPr>
    <pageSetUpPr fitToPage="1"/>
  </sheetPr>
  <dimension ref="A2:AH78"/>
  <sheetViews>
    <sheetView showGridLines="0" zoomScale="120" zoomScaleNormal="120" workbookViewId="0">
      <selection activeCell="E21" sqref="E21"/>
    </sheetView>
  </sheetViews>
  <sheetFormatPr baseColWidth="10" defaultRowHeight="14.25" customHeight="1" x14ac:dyDescent="0.2"/>
  <cols>
    <col min="9" max="10" width="11.5" customWidth="1"/>
  </cols>
  <sheetData>
    <row r="2" spans="1:34" ht="14.25" customHeight="1" x14ac:dyDescent="0.25">
      <c r="A2" s="187" t="s">
        <v>588</v>
      </c>
      <c r="B2" s="146"/>
      <c r="C2" s="146"/>
      <c r="D2" s="146"/>
      <c r="E2" s="146"/>
      <c r="F2" s="146"/>
      <c r="G2" s="146"/>
      <c r="H2" s="146"/>
      <c r="I2" s="141"/>
      <c r="J2" s="141"/>
      <c r="K2" s="141"/>
    </row>
    <row r="3" spans="1:34" ht="14.25" customHeight="1" x14ac:dyDescent="0.25">
      <c r="A3" s="338"/>
      <c r="B3" s="338"/>
      <c r="C3" s="338"/>
      <c r="D3" s="338"/>
      <c r="E3" s="338"/>
      <c r="F3" s="338"/>
      <c r="G3" s="338"/>
      <c r="H3" s="338"/>
      <c r="I3" s="338"/>
      <c r="J3" s="338"/>
    </row>
    <row r="4" spans="1:34" ht="15.05" x14ac:dyDescent="0.25">
      <c r="A4" s="145" t="s">
        <v>563</v>
      </c>
      <c r="B4" s="129"/>
      <c r="C4" s="129"/>
      <c r="D4" s="129"/>
      <c r="E4" s="129"/>
      <c r="F4" s="129"/>
      <c r="G4" s="129"/>
      <c r="H4" s="129"/>
      <c r="I4" s="129"/>
      <c r="J4" s="129"/>
      <c r="K4" s="129"/>
    </row>
    <row r="5" spans="1:34" ht="13.1" x14ac:dyDescent="0.25">
      <c r="A5" s="142"/>
      <c r="B5" s="129"/>
      <c r="C5" s="129"/>
      <c r="D5" s="129"/>
      <c r="E5" s="129"/>
      <c r="F5" s="129"/>
      <c r="G5" s="129"/>
      <c r="H5" s="129"/>
      <c r="I5" s="129"/>
      <c r="J5" s="129"/>
      <c r="K5" s="129"/>
    </row>
    <row r="6" spans="1:34" ht="13.1" x14ac:dyDescent="0.25">
      <c r="A6" s="108" t="s">
        <v>619</v>
      </c>
      <c r="B6" s="75"/>
      <c r="C6" s="75"/>
      <c r="D6" s="75"/>
      <c r="E6" s="75"/>
      <c r="F6" s="75"/>
      <c r="G6" s="75"/>
      <c r="H6" s="75"/>
      <c r="I6" s="75"/>
      <c r="J6" s="75"/>
      <c r="K6" s="75"/>
      <c r="L6" s="76"/>
      <c r="M6" s="76"/>
      <c r="N6" s="76"/>
      <c r="O6" s="76"/>
      <c r="P6" s="76"/>
      <c r="Q6" s="76"/>
      <c r="R6" s="76"/>
      <c r="S6" s="76"/>
      <c r="T6" s="76"/>
      <c r="U6" s="76"/>
      <c r="V6" s="76"/>
      <c r="W6" s="76"/>
      <c r="X6" s="76"/>
      <c r="Y6" s="76"/>
      <c r="Z6" s="76"/>
      <c r="AA6" s="76"/>
      <c r="AB6" s="76"/>
      <c r="AC6" s="76"/>
      <c r="AD6" s="76"/>
      <c r="AE6" s="76"/>
      <c r="AF6" s="76"/>
      <c r="AG6" s="76"/>
      <c r="AH6" s="76"/>
    </row>
    <row r="8" spans="1:34" ht="14.25" customHeight="1" x14ac:dyDescent="0.2">
      <c r="A8" s="293">
        <v>2025</v>
      </c>
      <c r="B8" s="336" t="s">
        <v>288</v>
      </c>
      <c r="C8" s="336" t="s">
        <v>289</v>
      </c>
      <c r="D8" s="336" t="s">
        <v>614</v>
      </c>
      <c r="E8" s="336" t="s">
        <v>290</v>
      </c>
      <c r="F8" s="336" t="s">
        <v>616</v>
      </c>
      <c r="G8" s="336" t="s">
        <v>617</v>
      </c>
      <c r="H8" s="336" t="s">
        <v>297</v>
      </c>
      <c r="I8" s="336" t="s">
        <v>291</v>
      </c>
      <c r="J8" s="336" t="s">
        <v>615</v>
      </c>
      <c r="K8" s="336" t="s">
        <v>292</v>
      </c>
      <c r="M8" s="293">
        <v>2024</v>
      </c>
      <c r="N8" s="336" t="s">
        <v>288</v>
      </c>
      <c r="O8" s="336" t="s">
        <v>289</v>
      </c>
      <c r="P8" s="336" t="s">
        <v>614</v>
      </c>
      <c r="Q8" s="336" t="s">
        <v>290</v>
      </c>
      <c r="R8" s="336" t="s">
        <v>616</v>
      </c>
      <c r="S8" s="336" t="s">
        <v>617</v>
      </c>
      <c r="T8" s="336" t="s">
        <v>297</v>
      </c>
      <c r="U8" s="336" t="s">
        <v>291</v>
      </c>
      <c r="V8" s="336" t="s">
        <v>615</v>
      </c>
      <c r="W8" s="336" t="s">
        <v>292</v>
      </c>
      <c r="Y8" s="293">
        <v>2023</v>
      </c>
      <c r="Z8" s="336" t="s">
        <v>288</v>
      </c>
      <c r="AA8" s="336" t="s">
        <v>289</v>
      </c>
      <c r="AB8" s="336" t="s">
        <v>614</v>
      </c>
      <c r="AC8" s="336" t="s">
        <v>290</v>
      </c>
      <c r="AD8" s="336" t="s">
        <v>616</v>
      </c>
      <c r="AE8" s="336" t="s">
        <v>617</v>
      </c>
      <c r="AF8" s="336" t="s">
        <v>297</v>
      </c>
      <c r="AG8" s="336" t="s">
        <v>291</v>
      </c>
      <c r="AH8" s="336" t="s">
        <v>615</v>
      </c>
    </row>
    <row r="9" spans="1:34" ht="34.549999999999997" customHeight="1" x14ac:dyDescent="0.2">
      <c r="A9" s="294"/>
      <c r="B9" s="337"/>
      <c r="C9" s="337"/>
      <c r="D9" s="337"/>
      <c r="E9" s="337"/>
      <c r="F9" s="337"/>
      <c r="G9" s="337"/>
      <c r="H9" s="337"/>
      <c r="I9" s="337"/>
      <c r="J9" s="337"/>
      <c r="K9" s="337"/>
      <c r="M9" s="294"/>
      <c r="N9" s="337"/>
      <c r="O9" s="337"/>
      <c r="P9" s="337"/>
      <c r="Q9" s="337"/>
      <c r="R9" s="337"/>
      <c r="S9" s="337"/>
      <c r="T9" s="337"/>
      <c r="U9" s="337"/>
      <c r="V9" s="337"/>
      <c r="W9" s="337"/>
      <c r="Y9" s="294"/>
      <c r="Z9" s="337"/>
      <c r="AA9" s="337"/>
      <c r="AB9" s="337"/>
      <c r="AC9" s="337"/>
      <c r="AD9" s="337"/>
      <c r="AE9" s="337"/>
      <c r="AF9" s="337"/>
      <c r="AG9" s="337"/>
      <c r="AH9" s="337"/>
    </row>
    <row r="10" spans="1:34" ht="14.25" customHeight="1" x14ac:dyDescent="0.2">
      <c r="A10" s="86" t="s">
        <v>724</v>
      </c>
      <c r="B10" s="112">
        <v>14817</v>
      </c>
      <c r="C10" s="110">
        <v>2528</v>
      </c>
      <c r="D10" s="110">
        <v>2696</v>
      </c>
      <c r="E10" s="111">
        <v>34</v>
      </c>
      <c r="F10" s="110">
        <v>1585</v>
      </c>
      <c r="G10" s="110">
        <v>1835</v>
      </c>
      <c r="H10" s="113">
        <v>7933919.71</v>
      </c>
      <c r="I10" s="112">
        <v>36</v>
      </c>
      <c r="J10" s="110" t="s">
        <v>3</v>
      </c>
      <c r="K10" s="110">
        <v>4</v>
      </c>
      <c r="M10" s="86" t="s">
        <v>723</v>
      </c>
      <c r="N10" s="112">
        <v>15438</v>
      </c>
      <c r="O10" s="110">
        <v>3631</v>
      </c>
      <c r="P10" s="110">
        <v>846</v>
      </c>
      <c r="Q10" s="111">
        <v>69</v>
      </c>
      <c r="R10" s="110">
        <v>1672</v>
      </c>
      <c r="S10" s="110">
        <v>2333</v>
      </c>
      <c r="T10" s="113">
        <v>13614831.35</v>
      </c>
      <c r="U10" s="112">
        <v>46</v>
      </c>
      <c r="V10" s="110" t="s">
        <v>3</v>
      </c>
      <c r="W10" s="110">
        <v>7</v>
      </c>
      <c r="Y10" s="86" t="s">
        <v>723</v>
      </c>
      <c r="Z10" s="112">
        <v>15404</v>
      </c>
      <c r="AA10" s="110">
        <v>3458</v>
      </c>
      <c r="AB10" s="110">
        <v>785</v>
      </c>
      <c r="AC10" s="111">
        <v>20</v>
      </c>
      <c r="AD10" s="110" t="s">
        <v>293</v>
      </c>
      <c r="AE10" s="110">
        <v>1998</v>
      </c>
      <c r="AF10" s="113">
        <v>24213260.960000001</v>
      </c>
      <c r="AG10" s="112">
        <v>19</v>
      </c>
      <c r="AH10" s="110" t="s">
        <v>3</v>
      </c>
    </row>
    <row r="11" spans="1:34" ht="14.25" customHeight="1" x14ac:dyDescent="0.2">
      <c r="A11" s="86" t="s">
        <v>119</v>
      </c>
      <c r="B11" s="112">
        <v>2248</v>
      </c>
      <c r="C11" s="110">
        <v>516</v>
      </c>
      <c r="D11" s="110">
        <v>89</v>
      </c>
      <c r="E11" s="111" t="s">
        <v>3</v>
      </c>
      <c r="F11" s="110">
        <v>349</v>
      </c>
      <c r="G11" s="110">
        <v>334</v>
      </c>
      <c r="H11" s="113">
        <v>1525493</v>
      </c>
      <c r="I11" s="112">
        <v>1</v>
      </c>
      <c r="J11" s="110" t="s">
        <v>3</v>
      </c>
      <c r="K11" s="110">
        <v>3</v>
      </c>
      <c r="M11" s="86" t="s">
        <v>119</v>
      </c>
      <c r="N11" s="112">
        <v>2456</v>
      </c>
      <c r="O11" s="110">
        <v>688</v>
      </c>
      <c r="P11" s="110">
        <v>51</v>
      </c>
      <c r="Q11" s="111">
        <v>3</v>
      </c>
      <c r="R11" s="110">
        <v>327</v>
      </c>
      <c r="S11" s="110">
        <v>309</v>
      </c>
      <c r="T11" s="113">
        <v>1869041</v>
      </c>
      <c r="U11" s="112">
        <v>2</v>
      </c>
      <c r="V11" s="110" t="s">
        <v>3</v>
      </c>
      <c r="W11" s="110">
        <v>2</v>
      </c>
      <c r="Y11" s="86" t="s">
        <v>119</v>
      </c>
      <c r="Z11" s="112">
        <v>2455</v>
      </c>
      <c r="AA11" s="110">
        <v>635</v>
      </c>
      <c r="AB11" s="110">
        <v>66</v>
      </c>
      <c r="AC11" s="111" t="s">
        <v>3</v>
      </c>
      <c r="AD11" s="110">
        <v>321</v>
      </c>
      <c r="AE11" s="110">
        <v>289</v>
      </c>
      <c r="AF11" s="113">
        <v>3145132</v>
      </c>
      <c r="AG11" s="112">
        <v>1</v>
      </c>
      <c r="AH11" s="110" t="s">
        <v>3</v>
      </c>
    </row>
    <row r="12" spans="1:34" ht="14.25" customHeight="1" x14ac:dyDescent="0.2">
      <c r="A12" s="86" t="s">
        <v>120</v>
      </c>
      <c r="B12" s="112">
        <v>872</v>
      </c>
      <c r="C12" s="110">
        <v>354</v>
      </c>
      <c r="D12" s="110">
        <v>48</v>
      </c>
      <c r="E12" s="111" t="s">
        <v>3</v>
      </c>
      <c r="F12" s="110">
        <v>448</v>
      </c>
      <c r="G12" s="110">
        <v>297</v>
      </c>
      <c r="H12" s="113">
        <v>2630378.73</v>
      </c>
      <c r="I12" s="112">
        <v>2</v>
      </c>
      <c r="J12" s="110" t="s">
        <v>3</v>
      </c>
      <c r="K12" s="110">
        <v>1</v>
      </c>
      <c r="M12" s="86" t="s">
        <v>120</v>
      </c>
      <c r="N12" s="112">
        <v>1006</v>
      </c>
      <c r="O12" s="110">
        <v>573</v>
      </c>
      <c r="P12" s="110">
        <v>22</v>
      </c>
      <c r="Q12" s="111" t="s">
        <v>3</v>
      </c>
      <c r="R12" s="110">
        <v>370</v>
      </c>
      <c r="S12" s="110">
        <v>292</v>
      </c>
      <c r="T12" s="113">
        <v>489524.4</v>
      </c>
      <c r="U12" s="112" t="s">
        <v>3</v>
      </c>
      <c r="V12" s="110" t="s">
        <v>3</v>
      </c>
      <c r="W12" s="110" t="s">
        <v>3</v>
      </c>
      <c r="Y12" s="86" t="s">
        <v>120</v>
      </c>
      <c r="Z12" s="112">
        <v>1060</v>
      </c>
      <c r="AA12" s="110">
        <v>555</v>
      </c>
      <c r="AB12" s="110">
        <v>34</v>
      </c>
      <c r="AC12" s="111" t="s">
        <v>3</v>
      </c>
      <c r="AD12" s="110">
        <v>395</v>
      </c>
      <c r="AE12" s="110">
        <v>313</v>
      </c>
      <c r="AF12" s="113">
        <v>804410.21</v>
      </c>
      <c r="AG12" s="112" t="s">
        <v>3</v>
      </c>
      <c r="AH12" s="110" t="s">
        <v>3</v>
      </c>
    </row>
    <row r="13" spans="1:34" ht="14.25" customHeight="1" x14ac:dyDescent="0.2">
      <c r="A13" s="86" t="s">
        <v>121</v>
      </c>
      <c r="B13" s="112">
        <v>8454</v>
      </c>
      <c r="C13" s="110">
        <v>1585</v>
      </c>
      <c r="D13" s="110">
        <v>1741</v>
      </c>
      <c r="E13" s="111">
        <v>72</v>
      </c>
      <c r="F13" s="110">
        <v>1392</v>
      </c>
      <c r="G13" s="110">
        <v>1140</v>
      </c>
      <c r="H13" s="113">
        <v>4500069</v>
      </c>
      <c r="I13" s="112">
        <v>10</v>
      </c>
      <c r="J13" s="110" t="s">
        <v>3</v>
      </c>
      <c r="K13" s="110">
        <v>3</v>
      </c>
      <c r="M13" s="86" t="s">
        <v>121</v>
      </c>
      <c r="N13" s="112">
        <v>8627</v>
      </c>
      <c r="O13" s="110">
        <v>2275</v>
      </c>
      <c r="P13" s="110">
        <v>604</v>
      </c>
      <c r="Q13" s="111">
        <v>147</v>
      </c>
      <c r="R13" s="110">
        <v>1226</v>
      </c>
      <c r="S13" s="110">
        <v>1341</v>
      </c>
      <c r="T13" s="113">
        <v>8168237</v>
      </c>
      <c r="U13" s="112">
        <v>13</v>
      </c>
      <c r="V13" s="110" t="s">
        <v>3</v>
      </c>
      <c r="W13" s="110">
        <v>2</v>
      </c>
      <c r="Y13" s="86" t="s">
        <v>121</v>
      </c>
      <c r="Z13" s="112">
        <v>8148</v>
      </c>
      <c r="AA13" s="110">
        <v>2117</v>
      </c>
      <c r="AB13" s="110">
        <v>431</v>
      </c>
      <c r="AC13" s="111">
        <v>94</v>
      </c>
      <c r="AD13" s="110">
        <v>1148</v>
      </c>
      <c r="AE13" s="110">
        <v>1223</v>
      </c>
      <c r="AF13" s="113">
        <v>5473757</v>
      </c>
      <c r="AG13" s="112">
        <v>9</v>
      </c>
      <c r="AH13" s="110" t="s">
        <v>3</v>
      </c>
    </row>
    <row r="14" spans="1:34" ht="14.25" customHeight="1" x14ac:dyDescent="0.2">
      <c r="A14" s="86" t="s">
        <v>122</v>
      </c>
      <c r="B14" s="112">
        <v>4010</v>
      </c>
      <c r="C14" s="110">
        <v>972</v>
      </c>
      <c r="D14" s="110">
        <v>559</v>
      </c>
      <c r="E14" s="111">
        <v>14</v>
      </c>
      <c r="F14" s="110">
        <v>595</v>
      </c>
      <c r="G14" s="110">
        <v>564</v>
      </c>
      <c r="H14" s="113">
        <v>2095346.49</v>
      </c>
      <c r="I14" s="112">
        <v>14</v>
      </c>
      <c r="J14" s="110" t="s">
        <v>3</v>
      </c>
      <c r="K14" s="110" t="s">
        <v>3</v>
      </c>
      <c r="M14" s="86" t="s">
        <v>122</v>
      </c>
      <c r="N14" s="112">
        <v>4124</v>
      </c>
      <c r="O14" s="110">
        <v>1256</v>
      </c>
      <c r="P14" s="110">
        <v>210</v>
      </c>
      <c r="Q14" s="111">
        <v>29</v>
      </c>
      <c r="R14" s="110">
        <v>512</v>
      </c>
      <c r="S14" s="110">
        <v>693</v>
      </c>
      <c r="T14" s="113">
        <v>11888942.91</v>
      </c>
      <c r="U14" s="112">
        <v>9</v>
      </c>
      <c r="V14" s="110" t="s">
        <v>3</v>
      </c>
      <c r="W14" s="110">
        <v>1</v>
      </c>
      <c r="Y14" s="86" t="s">
        <v>122</v>
      </c>
      <c r="Z14" s="112">
        <v>3806</v>
      </c>
      <c r="AA14" s="110">
        <v>1120</v>
      </c>
      <c r="AB14" s="110">
        <v>142</v>
      </c>
      <c r="AC14" s="111">
        <v>14</v>
      </c>
      <c r="AD14" s="110">
        <v>448</v>
      </c>
      <c r="AE14" s="110">
        <v>594</v>
      </c>
      <c r="AF14" s="113">
        <v>9782027.6600000001</v>
      </c>
      <c r="AG14" s="112">
        <v>7</v>
      </c>
      <c r="AH14" s="110" t="s">
        <v>3</v>
      </c>
    </row>
    <row r="15" spans="1:34" ht="14.25" customHeight="1" x14ac:dyDescent="0.2">
      <c r="A15" s="86" t="s">
        <v>123</v>
      </c>
      <c r="B15" s="112">
        <v>1894</v>
      </c>
      <c r="C15" s="110">
        <v>293</v>
      </c>
      <c r="D15" s="110">
        <v>283</v>
      </c>
      <c r="E15" s="111">
        <v>10</v>
      </c>
      <c r="F15" s="110">
        <v>229</v>
      </c>
      <c r="G15" s="110">
        <v>252</v>
      </c>
      <c r="H15" s="113">
        <v>2094033.26</v>
      </c>
      <c r="I15" s="112">
        <v>6</v>
      </c>
      <c r="J15" s="110" t="s">
        <v>3</v>
      </c>
      <c r="K15" s="110">
        <v>1</v>
      </c>
      <c r="M15" s="86" t="s">
        <v>123</v>
      </c>
      <c r="N15" s="112">
        <v>2242</v>
      </c>
      <c r="O15" s="110">
        <v>644</v>
      </c>
      <c r="P15" s="110">
        <v>123</v>
      </c>
      <c r="Q15" s="111">
        <v>17</v>
      </c>
      <c r="R15" s="110">
        <v>195</v>
      </c>
      <c r="S15" s="110">
        <v>342</v>
      </c>
      <c r="T15" s="113">
        <v>2007042.07</v>
      </c>
      <c r="U15" s="112">
        <v>1</v>
      </c>
      <c r="V15" s="110" t="s">
        <v>3</v>
      </c>
      <c r="W15" s="110">
        <v>3</v>
      </c>
      <c r="Y15" s="86" t="s">
        <v>123</v>
      </c>
      <c r="Z15" s="112">
        <v>2264</v>
      </c>
      <c r="AA15" s="110">
        <v>609</v>
      </c>
      <c r="AB15" s="110">
        <v>123</v>
      </c>
      <c r="AC15" s="111">
        <v>1</v>
      </c>
      <c r="AD15" s="110">
        <v>216</v>
      </c>
      <c r="AE15" s="110">
        <v>429</v>
      </c>
      <c r="AF15" s="113">
        <v>1822119.81</v>
      </c>
      <c r="AG15" s="112">
        <v>3</v>
      </c>
      <c r="AH15" s="110" t="s">
        <v>3</v>
      </c>
    </row>
    <row r="16" spans="1:34" ht="14.25" customHeight="1" x14ac:dyDescent="0.2">
      <c r="A16" s="86" t="s">
        <v>124</v>
      </c>
      <c r="B16" s="112">
        <v>2822</v>
      </c>
      <c r="C16" s="110">
        <v>639</v>
      </c>
      <c r="D16" s="110">
        <v>539</v>
      </c>
      <c r="E16" s="111">
        <v>2</v>
      </c>
      <c r="F16" s="110">
        <v>438</v>
      </c>
      <c r="G16" s="110">
        <v>312</v>
      </c>
      <c r="H16" s="113">
        <v>10426965</v>
      </c>
      <c r="I16" s="112">
        <v>2</v>
      </c>
      <c r="J16" s="110" t="s">
        <v>3</v>
      </c>
      <c r="K16" s="110">
        <v>1</v>
      </c>
      <c r="M16" s="86" t="s">
        <v>124</v>
      </c>
      <c r="N16" s="112">
        <v>2773</v>
      </c>
      <c r="O16" s="110">
        <v>701</v>
      </c>
      <c r="P16" s="110">
        <v>190</v>
      </c>
      <c r="Q16" s="111">
        <v>5</v>
      </c>
      <c r="R16" s="110">
        <v>279</v>
      </c>
      <c r="S16" s="110">
        <v>362</v>
      </c>
      <c r="T16" s="113">
        <v>1570643</v>
      </c>
      <c r="U16" s="112" t="s">
        <v>3</v>
      </c>
      <c r="V16" s="110" t="s">
        <v>3</v>
      </c>
      <c r="W16" s="110">
        <v>1</v>
      </c>
      <c r="Y16" s="86" t="s">
        <v>124</v>
      </c>
      <c r="Z16" s="112" t="s">
        <v>294</v>
      </c>
      <c r="AA16" s="110">
        <v>620</v>
      </c>
      <c r="AB16" s="110">
        <v>150</v>
      </c>
      <c r="AC16" s="111" t="s">
        <v>3</v>
      </c>
      <c r="AD16" s="110">
        <v>387</v>
      </c>
      <c r="AE16" s="110">
        <v>234</v>
      </c>
      <c r="AF16" s="113">
        <v>5834676.4800000004</v>
      </c>
      <c r="AG16" s="112" t="s">
        <v>3</v>
      </c>
      <c r="AH16" s="110" t="s">
        <v>3</v>
      </c>
    </row>
    <row r="17" spans="1:34" ht="14.25" customHeight="1" x14ac:dyDescent="0.2">
      <c r="A17" s="86" t="s">
        <v>125</v>
      </c>
      <c r="B17" s="112">
        <v>525</v>
      </c>
      <c r="C17" s="110">
        <v>159</v>
      </c>
      <c r="D17" s="110">
        <v>53</v>
      </c>
      <c r="E17" s="111" t="s">
        <v>3</v>
      </c>
      <c r="F17" s="110">
        <v>178</v>
      </c>
      <c r="G17" s="110">
        <v>141</v>
      </c>
      <c r="H17" s="113">
        <v>3544359.31</v>
      </c>
      <c r="I17" s="112" t="s">
        <v>3</v>
      </c>
      <c r="J17" s="110" t="s">
        <v>3</v>
      </c>
      <c r="K17" s="110">
        <v>2</v>
      </c>
      <c r="M17" s="86" t="s">
        <v>125</v>
      </c>
      <c r="N17" s="112">
        <v>540</v>
      </c>
      <c r="O17" s="110">
        <v>238</v>
      </c>
      <c r="P17" s="110">
        <v>15</v>
      </c>
      <c r="Q17" s="111" t="s">
        <v>3</v>
      </c>
      <c r="R17" s="110">
        <v>227</v>
      </c>
      <c r="S17" s="110">
        <v>136</v>
      </c>
      <c r="T17" s="113">
        <v>504779.1</v>
      </c>
      <c r="U17" s="112" t="s">
        <v>3</v>
      </c>
      <c r="V17" s="110" t="s">
        <v>3</v>
      </c>
      <c r="W17" s="110">
        <v>2</v>
      </c>
      <c r="Y17" s="86" t="s">
        <v>125</v>
      </c>
      <c r="Z17" s="112">
        <v>646</v>
      </c>
      <c r="AA17" s="110">
        <v>228</v>
      </c>
      <c r="AB17" s="110">
        <v>31</v>
      </c>
      <c r="AC17" s="111" t="s">
        <v>3</v>
      </c>
      <c r="AD17" s="110">
        <v>257</v>
      </c>
      <c r="AE17" s="110">
        <v>205</v>
      </c>
      <c r="AF17" s="113">
        <v>3688948.93</v>
      </c>
      <c r="AG17" s="112" t="s">
        <v>3</v>
      </c>
      <c r="AH17" s="110" t="s">
        <v>3</v>
      </c>
    </row>
    <row r="18" spans="1:34" ht="14.25" customHeight="1" x14ac:dyDescent="0.25">
      <c r="A18" s="109" t="s">
        <v>4</v>
      </c>
      <c r="B18" s="114">
        <f t="shared" ref="B18:I18" si="0">SUM(B10:B17)</f>
        <v>35642</v>
      </c>
      <c r="C18" s="114">
        <f t="shared" si="0"/>
        <v>7046</v>
      </c>
      <c r="D18" s="114">
        <f t="shared" si="0"/>
        <v>6008</v>
      </c>
      <c r="E18" s="114">
        <f t="shared" si="0"/>
        <v>132</v>
      </c>
      <c r="F18" s="114">
        <f t="shared" si="0"/>
        <v>5214</v>
      </c>
      <c r="G18" s="114">
        <f t="shared" si="0"/>
        <v>4875</v>
      </c>
      <c r="H18" s="114">
        <f t="shared" si="0"/>
        <v>34750564.5</v>
      </c>
      <c r="I18" s="114">
        <f t="shared" si="0"/>
        <v>71</v>
      </c>
      <c r="J18" s="114" t="s">
        <v>3</v>
      </c>
      <c r="K18" s="114">
        <f>SUM(K10:K17)</f>
        <v>15</v>
      </c>
      <c r="M18" s="109" t="s">
        <v>4</v>
      </c>
      <c r="N18" s="114">
        <f>SUM(N10:N17)</f>
        <v>37206</v>
      </c>
      <c r="O18" s="114">
        <f>SUM(O10:O17)</f>
        <v>10006</v>
      </c>
      <c r="P18" s="114">
        <f>SUM(P10:P17)</f>
        <v>2061</v>
      </c>
      <c r="Q18" s="114">
        <f>SUM(Q10:Q17)</f>
        <v>270</v>
      </c>
      <c r="R18" s="114">
        <f t="shared" ref="R18:U18" si="1">SUM(R10:R17)</f>
        <v>4808</v>
      </c>
      <c r="S18" s="114">
        <f t="shared" si="1"/>
        <v>5808</v>
      </c>
      <c r="T18" s="114">
        <f t="shared" si="1"/>
        <v>40113040.829999998</v>
      </c>
      <c r="U18" s="114">
        <f t="shared" si="1"/>
        <v>71</v>
      </c>
      <c r="V18" s="114" t="s">
        <v>3</v>
      </c>
      <c r="W18" s="114">
        <f>SUM(W10:W17)</f>
        <v>18</v>
      </c>
      <c r="Y18" s="109" t="s">
        <v>4</v>
      </c>
      <c r="Z18" s="114" t="s">
        <v>295</v>
      </c>
      <c r="AA18" s="114">
        <v>9342</v>
      </c>
      <c r="AB18" s="114" t="s">
        <v>296</v>
      </c>
      <c r="AC18" s="114">
        <v>129</v>
      </c>
      <c r="AD18" s="114">
        <v>4521</v>
      </c>
      <c r="AE18" s="114">
        <v>5285</v>
      </c>
      <c r="AF18" s="114">
        <v>54764333.049999997</v>
      </c>
      <c r="AG18" s="114">
        <v>39</v>
      </c>
      <c r="AH18" s="114" t="s">
        <v>3</v>
      </c>
    </row>
    <row r="19" spans="1:34" ht="14.25" customHeight="1" x14ac:dyDescent="0.25">
      <c r="A19" s="1"/>
      <c r="B19" s="132"/>
      <c r="C19" s="132"/>
      <c r="D19" s="132"/>
      <c r="E19" s="132"/>
      <c r="F19" s="132"/>
      <c r="G19" s="132"/>
      <c r="H19" s="132"/>
      <c r="I19" s="132"/>
      <c r="J19" s="132"/>
      <c r="K19" s="132"/>
      <c r="M19" s="1"/>
      <c r="N19" s="132"/>
      <c r="O19" s="132"/>
      <c r="P19" s="132"/>
      <c r="Q19" s="132"/>
      <c r="R19" s="132"/>
      <c r="S19" s="132"/>
      <c r="T19" s="132"/>
      <c r="U19" s="132"/>
      <c r="V19" s="132"/>
      <c r="W19" s="132"/>
      <c r="Y19" s="1"/>
      <c r="Z19" s="132"/>
      <c r="AA19" s="132"/>
      <c r="AB19" s="132"/>
      <c r="AC19" s="132"/>
      <c r="AD19" s="132"/>
      <c r="AE19" s="132"/>
      <c r="AF19" s="132"/>
      <c r="AG19" s="132"/>
      <c r="AH19" s="132"/>
    </row>
    <row r="20" spans="1:34" ht="14.25" customHeight="1" x14ac:dyDescent="0.2">
      <c r="A20" s="219" t="s">
        <v>133</v>
      </c>
      <c r="M20" s="219" t="s">
        <v>133</v>
      </c>
      <c r="Y20" s="219" t="s">
        <v>133</v>
      </c>
    </row>
    <row r="21" spans="1:34" ht="14.25" customHeight="1" x14ac:dyDescent="0.2">
      <c r="A21" s="186"/>
    </row>
    <row r="24" spans="1:34" ht="14.25" customHeight="1" x14ac:dyDescent="0.25">
      <c r="A24" s="145" t="s">
        <v>564</v>
      </c>
      <c r="B24" s="129"/>
      <c r="C24" s="129"/>
      <c r="D24" s="129"/>
      <c r="E24" s="129"/>
      <c r="F24" s="129"/>
      <c r="G24" s="129"/>
      <c r="H24" s="129"/>
      <c r="I24" s="129"/>
      <c r="J24" s="129"/>
      <c r="K24" s="129"/>
    </row>
    <row r="25" spans="1:34" ht="14.25" customHeight="1" x14ac:dyDescent="0.25">
      <c r="A25" s="142"/>
      <c r="B25" s="129"/>
      <c r="C25" s="129"/>
      <c r="D25" s="129"/>
      <c r="E25" s="129"/>
      <c r="F25" s="129"/>
      <c r="G25" s="129"/>
      <c r="H25" s="129"/>
      <c r="I25" s="129"/>
      <c r="J25" s="129"/>
      <c r="K25" s="129"/>
    </row>
    <row r="26" spans="1:34" ht="14.25" customHeight="1" x14ac:dyDescent="0.25">
      <c r="A26" s="108" t="s">
        <v>387</v>
      </c>
      <c r="B26" s="75"/>
      <c r="C26" s="75"/>
      <c r="D26" s="75"/>
      <c r="E26" s="75"/>
      <c r="F26" s="75"/>
      <c r="G26" s="75"/>
      <c r="H26" s="75"/>
      <c r="I26" s="75"/>
      <c r="J26" s="129"/>
      <c r="K26" s="129"/>
    </row>
    <row r="27" spans="1:34" ht="14.25" customHeight="1" x14ac:dyDescent="0.25">
      <c r="A27" s="30"/>
      <c r="B27" s="30"/>
      <c r="C27" s="30"/>
      <c r="D27" s="91"/>
      <c r="E27" s="91"/>
      <c r="F27" s="30"/>
      <c r="G27" s="91">
        <v>2025</v>
      </c>
      <c r="H27" s="91">
        <v>2024</v>
      </c>
      <c r="I27" s="91">
        <v>2023</v>
      </c>
    </row>
    <row r="28" spans="1:34" ht="14.25" customHeight="1" x14ac:dyDescent="0.2">
      <c r="A28" s="90" t="s">
        <v>0</v>
      </c>
      <c r="B28" s="24"/>
      <c r="C28" s="24"/>
      <c r="D28" s="24"/>
      <c r="E28" s="24"/>
      <c r="F28" s="90"/>
      <c r="G28" s="100">
        <v>933</v>
      </c>
      <c r="H28" s="100">
        <v>967</v>
      </c>
      <c r="I28" s="100">
        <v>826</v>
      </c>
    </row>
    <row r="29" spans="1:34" ht="14.25" customHeight="1" x14ac:dyDescent="0.2">
      <c r="A29" s="90" t="s">
        <v>277</v>
      </c>
      <c r="B29" s="24"/>
      <c r="C29" s="24"/>
      <c r="D29" s="24"/>
      <c r="E29" s="24"/>
      <c r="F29" s="90"/>
      <c r="G29" s="100">
        <v>954</v>
      </c>
      <c r="H29" s="100">
        <v>750</v>
      </c>
      <c r="I29" s="100">
        <v>642</v>
      </c>
    </row>
    <row r="30" spans="1:34" ht="14.25" customHeight="1" x14ac:dyDescent="0.2">
      <c r="A30" s="90" t="s">
        <v>278</v>
      </c>
      <c r="B30" s="24"/>
      <c r="C30" s="24"/>
      <c r="D30" s="24"/>
      <c r="E30" s="24"/>
      <c r="F30" s="90"/>
      <c r="G30" s="100">
        <v>401</v>
      </c>
      <c r="H30" s="100">
        <v>418</v>
      </c>
      <c r="I30" s="100">
        <v>383</v>
      </c>
    </row>
    <row r="31" spans="1:34" ht="14.25" customHeight="1" x14ac:dyDescent="0.2">
      <c r="A31" s="90" t="s">
        <v>279</v>
      </c>
      <c r="B31" s="24"/>
      <c r="C31" s="24"/>
      <c r="D31" s="24"/>
      <c r="E31" s="24"/>
      <c r="F31" s="90"/>
      <c r="G31" s="100">
        <v>10</v>
      </c>
      <c r="H31" s="100">
        <v>9</v>
      </c>
      <c r="I31" s="100">
        <v>8</v>
      </c>
    </row>
    <row r="32" spans="1:34" ht="14.25" customHeight="1" x14ac:dyDescent="0.2">
      <c r="A32" s="90" t="s">
        <v>280</v>
      </c>
      <c r="B32" s="24"/>
      <c r="C32" s="24"/>
      <c r="D32" s="24"/>
      <c r="E32" s="24"/>
      <c r="F32" s="90"/>
      <c r="G32" s="100">
        <v>1</v>
      </c>
      <c r="H32" s="100" t="s">
        <v>3</v>
      </c>
      <c r="I32" s="100">
        <v>2</v>
      </c>
    </row>
    <row r="33" spans="1:11" ht="14.25" customHeight="1" x14ac:dyDescent="0.2">
      <c r="A33" s="90" t="s">
        <v>281</v>
      </c>
      <c r="B33" s="24"/>
      <c r="C33" s="24"/>
      <c r="D33" s="24"/>
      <c r="E33" s="24"/>
      <c r="F33" s="90"/>
      <c r="G33" s="100">
        <v>56</v>
      </c>
      <c r="H33" s="100">
        <v>60</v>
      </c>
      <c r="I33" s="100">
        <v>42</v>
      </c>
    </row>
    <row r="34" spans="1:11" ht="14.25" customHeight="1" x14ac:dyDescent="0.2">
      <c r="A34" s="90" t="s">
        <v>282</v>
      </c>
      <c r="B34" s="24"/>
      <c r="C34" s="24"/>
      <c r="D34" s="24"/>
      <c r="E34" s="24"/>
      <c r="F34" s="90"/>
      <c r="G34" s="100">
        <v>3</v>
      </c>
      <c r="H34" s="100">
        <v>1</v>
      </c>
      <c r="I34" s="100">
        <v>4</v>
      </c>
    </row>
    <row r="35" spans="1:11" ht="14.25" customHeight="1" x14ac:dyDescent="0.2">
      <c r="A35" s="90" t="s">
        <v>707</v>
      </c>
      <c r="B35" s="24"/>
      <c r="C35" s="24"/>
      <c r="D35" s="24"/>
      <c r="E35" s="24"/>
      <c r="F35" s="90"/>
      <c r="G35" s="100">
        <v>5</v>
      </c>
      <c r="H35" s="100"/>
      <c r="I35" s="100"/>
    </row>
    <row r="36" spans="1:11" ht="14.25" customHeight="1" x14ac:dyDescent="0.2">
      <c r="A36" s="90" t="s">
        <v>283</v>
      </c>
      <c r="B36" s="24"/>
      <c r="C36" s="24"/>
      <c r="D36" s="24"/>
      <c r="E36" s="24"/>
      <c r="F36" s="90"/>
      <c r="G36" s="100">
        <v>1</v>
      </c>
      <c r="H36" s="100">
        <v>2</v>
      </c>
      <c r="I36" s="100">
        <v>1</v>
      </c>
    </row>
    <row r="37" spans="1:11" ht="14.25" customHeight="1" x14ac:dyDescent="0.25">
      <c r="A37" s="8" t="s">
        <v>4</v>
      </c>
      <c r="B37" s="8"/>
      <c r="C37" s="8"/>
      <c r="D37" s="8"/>
      <c r="E37" s="8"/>
      <c r="F37" s="8"/>
      <c r="G37" s="102">
        <f>SUM(G28:G36)-G30</f>
        <v>1963</v>
      </c>
      <c r="H37" s="102">
        <v>1789</v>
      </c>
      <c r="I37" s="102">
        <v>1525</v>
      </c>
    </row>
    <row r="38" spans="1:11" ht="14.25" customHeight="1" x14ac:dyDescent="0.25">
      <c r="A38" s="1"/>
      <c r="B38" s="1"/>
      <c r="C38" s="1"/>
      <c r="D38" s="1"/>
      <c r="E38" s="1"/>
      <c r="F38" s="1"/>
      <c r="G38" s="126"/>
      <c r="H38" s="126"/>
      <c r="I38" s="126"/>
    </row>
    <row r="39" spans="1:11" ht="14.25" customHeight="1" x14ac:dyDescent="0.2">
      <c r="A39" s="285" t="s">
        <v>722</v>
      </c>
      <c r="B39" s="285"/>
      <c r="C39" s="285"/>
      <c r="D39" s="285"/>
      <c r="E39" s="285"/>
      <c r="F39" s="285"/>
      <c r="G39" s="285"/>
      <c r="H39" s="285"/>
      <c r="I39" s="285"/>
    </row>
    <row r="40" spans="1:11" ht="14.25" customHeight="1" x14ac:dyDescent="0.2">
      <c r="A40" s="285"/>
      <c r="B40" s="285"/>
      <c r="C40" s="285"/>
      <c r="D40" s="285"/>
      <c r="E40" s="285"/>
      <c r="F40" s="285"/>
      <c r="G40" s="285"/>
      <c r="H40" s="285"/>
      <c r="I40" s="285"/>
    </row>
    <row r="41" spans="1:11" ht="14.25" customHeight="1" x14ac:dyDescent="0.2">
      <c r="A41" s="21"/>
      <c r="B41" s="21"/>
      <c r="C41" s="21"/>
      <c r="D41" s="21"/>
      <c r="E41" s="21"/>
      <c r="F41" s="21"/>
      <c r="G41" s="21"/>
      <c r="H41" s="21"/>
      <c r="I41" s="21"/>
    </row>
    <row r="43" spans="1:11" ht="14.25" customHeight="1" x14ac:dyDescent="0.25">
      <c r="A43" s="108" t="s">
        <v>397</v>
      </c>
      <c r="B43" s="75"/>
      <c r="C43" s="75"/>
      <c r="D43" s="75"/>
      <c r="E43" s="75"/>
      <c r="F43" s="75"/>
      <c r="G43" s="75"/>
      <c r="H43" s="75"/>
      <c r="I43" s="75"/>
      <c r="J43" s="129"/>
      <c r="K43" s="129"/>
    </row>
    <row r="44" spans="1:11" ht="14.25" customHeight="1" x14ac:dyDescent="0.25">
      <c r="A44" s="30"/>
      <c r="B44" s="30"/>
      <c r="C44" s="30"/>
      <c r="D44" s="91"/>
      <c r="E44" s="91"/>
      <c r="F44" s="30"/>
      <c r="G44" s="91">
        <v>2025</v>
      </c>
      <c r="H44" s="91">
        <v>2024</v>
      </c>
      <c r="I44" s="91">
        <v>2023</v>
      </c>
    </row>
    <row r="45" spans="1:11" ht="14.25" customHeight="1" x14ac:dyDescent="0.2">
      <c r="A45" s="90" t="s">
        <v>284</v>
      </c>
      <c r="B45" s="24"/>
      <c r="C45" s="24"/>
      <c r="D45" s="24"/>
      <c r="E45" s="24"/>
      <c r="F45" s="90"/>
      <c r="G45" s="100">
        <v>621</v>
      </c>
      <c r="H45" s="100">
        <v>674</v>
      </c>
      <c r="I45" s="100">
        <v>401</v>
      </c>
    </row>
    <row r="46" spans="1:11" ht="14.25" customHeight="1" x14ac:dyDescent="0.2">
      <c r="A46" s="90" t="s">
        <v>285</v>
      </c>
      <c r="B46" s="24"/>
      <c r="C46" s="24"/>
      <c r="D46" s="24"/>
      <c r="E46" s="24"/>
      <c r="F46" s="90"/>
      <c r="G46" s="100">
        <v>182</v>
      </c>
      <c r="H46" s="100">
        <v>153</v>
      </c>
      <c r="I46" s="100">
        <v>128</v>
      </c>
    </row>
    <row r="47" spans="1:11" ht="14.25" customHeight="1" x14ac:dyDescent="0.2">
      <c r="A47" s="90" t="s">
        <v>286</v>
      </c>
      <c r="B47" s="24"/>
      <c r="C47" s="24"/>
      <c r="D47" s="24"/>
      <c r="E47" s="24"/>
      <c r="F47" s="90"/>
      <c r="G47" s="100">
        <v>4</v>
      </c>
      <c r="H47" s="100">
        <v>2</v>
      </c>
      <c r="I47" s="100">
        <v>4</v>
      </c>
    </row>
    <row r="48" spans="1:11" ht="14.25" customHeight="1" x14ac:dyDescent="0.2">
      <c r="A48" s="90" t="s">
        <v>287</v>
      </c>
      <c r="B48" s="24"/>
      <c r="C48" s="24"/>
      <c r="D48" s="24"/>
      <c r="E48" s="24"/>
      <c r="F48" s="90"/>
      <c r="G48" s="100">
        <v>55</v>
      </c>
      <c r="H48" s="100">
        <v>27</v>
      </c>
      <c r="I48" s="100">
        <v>25</v>
      </c>
    </row>
    <row r="49" spans="1:11" ht="14.25" customHeight="1" x14ac:dyDescent="0.25">
      <c r="A49" s="8" t="s">
        <v>4</v>
      </c>
      <c r="B49" s="8"/>
      <c r="C49" s="8"/>
      <c r="D49" s="8"/>
      <c r="E49" s="8"/>
      <c r="F49" s="8"/>
      <c r="G49" s="102">
        <v>862</v>
      </c>
      <c r="H49" s="102">
        <v>856</v>
      </c>
      <c r="I49" s="102">
        <v>558</v>
      </c>
    </row>
    <row r="51" spans="1:11" ht="14.25" customHeight="1" x14ac:dyDescent="0.2">
      <c r="A51" s="90" t="s">
        <v>17</v>
      </c>
      <c r="B51" s="24"/>
      <c r="C51" s="24"/>
      <c r="D51" s="24"/>
      <c r="E51" s="24"/>
      <c r="F51" s="90"/>
      <c r="G51" s="100">
        <v>1101</v>
      </c>
      <c r="H51" s="100">
        <v>933</v>
      </c>
      <c r="I51" s="100">
        <v>967</v>
      </c>
    </row>
    <row r="52" spans="1:11" ht="14.25" customHeight="1" x14ac:dyDescent="0.25">
      <c r="A52" s="8" t="s">
        <v>4</v>
      </c>
      <c r="B52" s="8"/>
      <c r="C52" s="8"/>
      <c r="D52" s="8"/>
      <c r="E52" s="8"/>
      <c r="F52" s="8"/>
      <c r="G52" s="102">
        <v>1963</v>
      </c>
      <c r="H52" s="102">
        <v>1789</v>
      </c>
      <c r="I52" s="102">
        <v>1525</v>
      </c>
    </row>
    <row r="55" spans="1:11" ht="14.25" customHeight="1" x14ac:dyDescent="0.25">
      <c r="A55" s="108" t="s">
        <v>565</v>
      </c>
      <c r="B55" s="75"/>
      <c r="C55" s="75"/>
      <c r="D55" s="75"/>
      <c r="E55" s="75"/>
      <c r="F55" s="75"/>
      <c r="G55" s="75"/>
      <c r="H55" s="75"/>
      <c r="I55" s="75"/>
    </row>
    <row r="56" spans="1:11" ht="14.25" customHeight="1" x14ac:dyDescent="0.25">
      <c r="A56" s="310"/>
      <c r="B56" s="310"/>
      <c r="C56" s="310"/>
      <c r="D56" s="310"/>
      <c r="E56" s="310"/>
      <c r="F56" s="310"/>
      <c r="G56" s="95">
        <v>2025</v>
      </c>
      <c r="H56" s="95">
        <v>2024</v>
      </c>
      <c r="I56" s="95">
        <v>2023</v>
      </c>
    </row>
    <row r="57" spans="1:11" ht="14.25" customHeight="1" x14ac:dyDescent="0.2">
      <c r="A57" s="223" t="s">
        <v>580</v>
      </c>
      <c r="B57" s="224"/>
      <c r="C57" s="224"/>
      <c r="D57" s="224"/>
      <c r="E57" s="224"/>
      <c r="F57" s="224"/>
      <c r="G57" s="225">
        <v>606932130.91999996</v>
      </c>
      <c r="H57" s="225">
        <v>81145824</v>
      </c>
      <c r="I57" s="225">
        <v>215587741</v>
      </c>
    </row>
    <row r="58" spans="1:11" ht="14.25" customHeight="1" x14ac:dyDescent="0.25">
      <c r="A58" s="221"/>
      <c r="B58" s="221"/>
      <c r="C58" s="221"/>
      <c r="D58" s="221"/>
      <c r="E58" s="221"/>
      <c r="F58" s="221"/>
      <c r="G58" s="222"/>
      <c r="H58" s="222"/>
      <c r="I58" s="222"/>
    </row>
    <row r="60" spans="1:11" ht="14.25" customHeight="1" x14ac:dyDescent="0.25">
      <c r="A60" s="108" t="s">
        <v>566</v>
      </c>
      <c r="B60" s="75"/>
      <c r="C60" s="75"/>
      <c r="D60" s="75"/>
      <c r="E60" s="75"/>
      <c r="F60" s="75"/>
      <c r="G60" s="75"/>
      <c r="H60" s="75"/>
      <c r="I60" s="75"/>
      <c r="J60" s="1"/>
      <c r="K60" s="129"/>
    </row>
    <row r="61" spans="1:11" ht="14.25" customHeight="1" x14ac:dyDescent="0.25">
      <c r="A61" s="196"/>
      <c r="B61" s="1"/>
      <c r="C61" s="1"/>
      <c r="D61" s="1"/>
      <c r="E61" s="1"/>
      <c r="F61" s="1"/>
      <c r="G61" s="1"/>
      <c r="H61" s="1"/>
      <c r="I61" s="1"/>
      <c r="J61" s="1"/>
      <c r="K61" s="129"/>
    </row>
    <row r="62" spans="1:11" ht="14.25" customHeight="1" x14ac:dyDescent="0.25">
      <c r="A62" s="117" t="s">
        <v>578</v>
      </c>
      <c r="B62" s="117"/>
      <c r="C62" s="117"/>
      <c r="D62" s="117"/>
      <c r="E62" s="117"/>
      <c r="F62" s="45"/>
      <c r="G62" s="45">
        <v>2025</v>
      </c>
      <c r="H62" s="45">
        <v>2024</v>
      </c>
      <c r="I62" s="45">
        <v>2023</v>
      </c>
    </row>
    <row r="63" spans="1:11" ht="14.25" customHeight="1" x14ac:dyDescent="0.2">
      <c r="A63" s="207" t="s">
        <v>44</v>
      </c>
      <c r="B63" s="35" t="s">
        <v>572</v>
      </c>
      <c r="C63" s="35"/>
      <c r="D63" s="35"/>
      <c r="E63" s="35"/>
      <c r="F63" s="35"/>
      <c r="G63" s="35">
        <v>238</v>
      </c>
      <c r="H63" s="15">
        <v>165</v>
      </c>
      <c r="I63" s="35">
        <v>70</v>
      </c>
    </row>
    <row r="64" spans="1:11" ht="14.25" customHeight="1" x14ac:dyDescent="0.2">
      <c r="A64" s="37" t="s">
        <v>48</v>
      </c>
      <c r="B64" s="14" t="s">
        <v>572</v>
      </c>
      <c r="C64" s="14"/>
      <c r="D64" s="14"/>
      <c r="E64" s="14"/>
      <c r="F64" s="14"/>
      <c r="G64" s="14">
        <v>203</v>
      </c>
      <c r="H64" s="15">
        <v>234</v>
      </c>
      <c r="I64" s="14">
        <v>138</v>
      </c>
    </row>
    <row r="65" spans="1:15" ht="14.25" customHeight="1" x14ac:dyDescent="0.2">
      <c r="A65" s="24" t="s">
        <v>49</v>
      </c>
      <c r="B65" s="14" t="s">
        <v>572</v>
      </c>
      <c r="C65" s="14"/>
      <c r="D65" s="14"/>
      <c r="E65" s="14"/>
      <c r="F65" s="15"/>
      <c r="G65" s="15">
        <v>95</v>
      </c>
      <c r="H65" s="15">
        <v>125</v>
      </c>
      <c r="I65" s="15">
        <v>86</v>
      </c>
    </row>
    <row r="66" spans="1:15" ht="14.25" customHeight="1" x14ac:dyDescent="0.2">
      <c r="A66" s="24" t="s">
        <v>50</v>
      </c>
      <c r="B66" s="14" t="s">
        <v>572</v>
      </c>
      <c r="C66" s="14"/>
      <c r="D66" s="14"/>
      <c r="E66" s="14"/>
      <c r="F66" s="15"/>
      <c r="G66" s="15">
        <v>97</v>
      </c>
      <c r="H66" s="15">
        <v>132</v>
      </c>
      <c r="I66" s="15">
        <v>99</v>
      </c>
    </row>
    <row r="67" spans="1:15" ht="14.25" customHeight="1" x14ac:dyDescent="0.2">
      <c r="A67" s="37" t="s">
        <v>51</v>
      </c>
      <c r="B67" s="14" t="s">
        <v>572</v>
      </c>
      <c r="C67" s="14"/>
      <c r="D67" s="14"/>
      <c r="E67" s="14"/>
      <c r="F67" s="15"/>
      <c r="G67" s="15">
        <v>59</v>
      </c>
      <c r="H67" s="15">
        <v>63</v>
      </c>
      <c r="I67" s="15">
        <v>61</v>
      </c>
    </row>
    <row r="68" spans="1:15" ht="14.25" customHeight="1" x14ac:dyDescent="0.2">
      <c r="A68" s="37" t="s">
        <v>45</v>
      </c>
      <c r="B68" s="14" t="s">
        <v>572</v>
      </c>
      <c r="C68" s="14"/>
      <c r="D68" s="14"/>
      <c r="E68" s="14"/>
      <c r="F68" s="15"/>
      <c r="G68" s="15">
        <v>24</v>
      </c>
      <c r="H68" s="15">
        <v>26</v>
      </c>
      <c r="I68" s="15">
        <v>17</v>
      </c>
    </row>
    <row r="69" spans="1:15" ht="14.25" customHeight="1" x14ac:dyDescent="0.2">
      <c r="A69" s="209" t="s">
        <v>46</v>
      </c>
      <c r="B69" s="176" t="s">
        <v>572</v>
      </c>
      <c r="C69" s="176"/>
      <c r="D69" s="176"/>
      <c r="E69" s="176"/>
      <c r="F69" s="210"/>
      <c r="G69" s="210">
        <v>22</v>
      </c>
      <c r="H69" s="15">
        <v>39</v>
      </c>
      <c r="I69" s="210">
        <v>30</v>
      </c>
    </row>
    <row r="70" spans="1:15" ht="14.25" customHeight="1" x14ac:dyDescent="0.2">
      <c r="A70" s="19" t="s">
        <v>234</v>
      </c>
      <c r="B70" t="s">
        <v>572</v>
      </c>
      <c r="F70" s="5"/>
      <c r="G70" s="5">
        <v>124</v>
      </c>
      <c r="H70" s="15">
        <v>72</v>
      </c>
      <c r="I70" s="5">
        <v>57</v>
      </c>
    </row>
    <row r="71" spans="1:15" ht="14.25" customHeight="1" x14ac:dyDescent="0.25">
      <c r="A71" s="26" t="s">
        <v>4</v>
      </c>
      <c r="B71" s="9"/>
      <c r="C71" s="9"/>
      <c r="D71" s="9"/>
      <c r="E71" s="9"/>
      <c r="F71" s="10"/>
      <c r="G71" s="121">
        <f>SUM(G63:G70)</f>
        <v>862</v>
      </c>
      <c r="H71" s="121">
        <f>SUM(H63:H70)</f>
        <v>856</v>
      </c>
      <c r="I71" s="121">
        <f>SUM(I63:I70)</f>
        <v>558</v>
      </c>
    </row>
    <row r="72" spans="1:15" ht="14.25" customHeight="1" x14ac:dyDescent="0.25">
      <c r="A72" s="31"/>
      <c r="F72" s="25"/>
      <c r="G72" s="132"/>
      <c r="H72" s="132"/>
    </row>
    <row r="73" spans="1:15" ht="14.25" customHeight="1" x14ac:dyDescent="0.25">
      <c r="A73" s="31"/>
      <c r="F73" s="25"/>
      <c r="G73" s="132"/>
      <c r="H73" s="132"/>
    </row>
    <row r="74" spans="1:15" ht="14.25" customHeight="1" x14ac:dyDescent="0.2">
      <c r="A74" s="117" t="s">
        <v>618</v>
      </c>
      <c r="B74" s="117"/>
      <c r="C74" s="117"/>
      <c r="D74" s="117"/>
      <c r="E74" s="117"/>
      <c r="F74" s="117"/>
    </row>
    <row r="75" spans="1:15" ht="14.25" customHeight="1" x14ac:dyDescent="0.25">
      <c r="A75">
        <v>2025</v>
      </c>
      <c r="B75">
        <v>2024</v>
      </c>
      <c r="C75">
        <v>2023</v>
      </c>
      <c r="D75">
        <v>2022</v>
      </c>
      <c r="E75" s="35">
        <v>2021</v>
      </c>
      <c r="F75" s="35">
        <v>2020</v>
      </c>
      <c r="G75" s="35">
        <v>2019</v>
      </c>
      <c r="H75" s="35">
        <v>2018</v>
      </c>
      <c r="I75" s="35">
        <v>2017</v>
      </c>
      <c r="J75" s="35">
        <v>2016</v>
      </c>
      <c r="K75" s="35">
        <v>2015</v>
      </c>
      <c r="L75" s="35">
        <v>2012</v>
      </c>
      <c r="M75" s="35">
        <v>2010</v>
      </c>
      <c r="N75" s="36">
        <v>2008</v>
      </c>
      <c r="O75" s="211" t="s">
        <v>4</v>
      </c>
    </row>
    <row r="76" spans="1:15" ht="14.25" customHeight="1" x14ac:dyDescent="0.25">
      <c r="A76" s="256">
        <v>633</v>
      </c>
      <c r="B76" s="256">
        <v>181</v>
      </c>
      <c r="C76" s="256">
        <v>107</v>
      </c>
      <c r="D76" s="256">
        <v>62</v>
      </c>
      <c r="E76" s="39">
        <v>40</v>
      </c>
      <c r="F76" s="39">
        <v>29</v>
      </c>
      <c r="G76" s="39">
        <v>24</v>
      </c>
      <c r="H76" s="39">
        <v>13</v>
      </c>
      <c r="I76" s="39">
        <v>5</v>
      </c>
      <c r="J76" s="257">
        <v>2</v>
      </c>
      <c r="K76" s="257">
        <v>2</v>
      </c>
      <c r="L76" s="257">
        <v>1</v>
      </c>
      <c r="M76" s="257">
        <v>1</v>
      </c>
      <c r="N76" s="181">
        <v>1</v>
      </c>
      <c r="O76" s="258">
        <v>1101</v>
      </c>
    </row>
    <row r="77" spans="1:15" ht="14.25" customHeight="1" x14ac:dyDescent="0.25">
      <c r="A77" s="250" t="s">
        <v>702</v>
      </c>
      <c r="B77" s="250" t="s">
        <v>702</v>
      </c>
      <c r="C77" s="250" t="s">
        <v>702</v>
      </c>
      <c r="D77" s="250" t="s">
        <v>702</v>
      </c>
      <c r="E77" s="250" t="s">
        <v>702</v>
      </c>
      <c r="F77" s="250" t="s">
        <v>702</v>
      </c>
      <c r="G77" s="250" t="s">
        <v>700</v>
      </c>
      <c r="H77" s="250" t="s">
        <v>700</v>
      </c>
      <c r="I77" s="250" t="s">
        <v>702</v>
      </c>
      <c r="J77" s="250" t="s">
        <v>702</v>
      </c>
      <c r="K77" s="250" t="s">
        <v>702</v>
      </c>
      <c r="L77" s="250" t="s">
        <v>700</v>
      </c>
      <c r="M77" s="250" t="s">
        <v>700</v>
      </c>
      <c r="N77" s="250" t="s">
        <v>700</v>
      </c>
      <c r="O77" s="251" t="s">
        <v>708</v>
      </c>
    </row>
    <row r="78" spans="1:15" ht="14.25" customHeight="1" x14ac:dyDescent="0.25">
      <c r="A78" s="214"/>
      <c r="B78" s="214"/>
      <c r="C78" s="214"/>
      <c r="D78" s="214"/>
      <c r="E78" s="214"/>
      <c r="F78" s="214"/>
      <c r="G78" s="214"/>
      <c r="H78" s="214"/>
      <c r="I78" s="214"/>
      <c r="J78" s="215"/>
    </row>
  </sheetData>
  <sheetProtection algorithmName="SHA-512" hashValue="tndT/zc8R87mJd8xg2bHiPtr2wgfqGoMPvVMKKH1sEgqFL4xLMNcclYEpNCKNzN4+HsSXI6Exc/YhpA7WYYg7Q==" saltValue="5+2BW7WCKN7ulVIbEreVvw==" spinCount="100000" sheet="1" objects="1" scenarios="1"/>
  <mergeCells count="35">
    <mergeCell ref="AH8:AH9"/>
    <mergeCell ref="AC8:AC9"/>
    <mergeCell ref="AD8:AD9"/>
    <mergeCell ref="AE8:AE9"/>
    <mergeCell ref="AF8:AF9"/>
    <mergeCell ref="AG8:AG9"/>
    <mergeCell ref="W8:W9"/>
    <mergeCell ref="Y8:Y9"/>
    <mergeCell ref="Z8:Z9"/>
    <mergeCell ref="AA8:AA9"/>
    <mergeCell ref="AB8:AB9"/>
    <mergeCell ref="R8:R9"/>
    <mergeCell ref="S8:S9"/>
    <mergeCell ref="T8:T9"/>
    <mergeCell ref="U8:U9"/>
    <mergeCell ref="V8:V9"/>
    <mergeCell ref="M8:M9"/>
    <mergeCell ref="N8:N9"/>
    <mergeCell ref="O8:O9"/>
    <mergeCell ref="P8:P9"/>
    <mergeCell ref="Q8:Q9"/>
    <mergeCell ref="A56:F56"/>
    <mergeCell ref="H8:H9"/>
    <mergeCell ref="I8:I9"/>
    <mergeCell ref="J8:J9"/>
    <mergeCell ref="A3:J3"/>
    <mergeCell ref="A39:I40"/>
    <mergeCell ref="K8:K9"/>
    <mergeCell ref="E8:E9"/>
    <mergeCell ref="F8:F9"/>
    <mergeCell ref="A8:A9"/>
    <mergeCell ref="B8:B9"/>
    <mergeCell ref="C8:C9"/>
    <mergeCell ref="D8:D9"/>
    <mergeCell ref="G8:G9"/>
  </mergeCells>
  <pageMargins left="0.7" right="0.7" top="0.78740157499999996" bottom="0.78740157499999996" header="0.3" footer="0.3"/>
  <pageSetup paperSize="9" scale="71"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E71B4-7A7F-4AFF-B45B-5753C711BCA2}">
  <sheetPr>
    <pageSetUpPr fitToPage="1"/>
  </sheetPr>
  <dimension ref="A2:W58"/>
  <sheetViews>
    <sheetView showGridLines="0" zoomScale="120" zoomScaleNormal="120" workbookViewId="0">
      <selection activeCell="I22" sqref="I22:O24"/>
    </sheetView>
  </sheetViews>
  <sheetFormatPr baseColWidth="10" defaultRowHeight="14.25" customHeight="1" x14ac:dyDescent="0.2"/>
  <cols>
    <col min="9" max="9" width="11.5" customWidth="1"/>
  </cols>
  <sheetData>
    <row r="2" spans="1:23" ht="14.25" customHeight="1" x14ac:dyDescent="0.25">
      <c r="A2" s="305" t="s">
        <v>371</v>
      </c>
      <c r="B2" s="305"/>
      <c r="C2" s="305"/>
      <c r="D2" s="305"/>
      <c r="E2" s="305"/>
      <c r="F2" s="305"/>
      <c r="G2" s="305"/>
      <c r="H2" s="305"/>
    </row>
    <row r="4" spans="1:23" ht="14.25" customHeight="1" x14ac:dyDescent="0.25">
      <c r="A4" s="75" t="s">
        <v>179</v>
      </c>
      <c r="B4" s="133"/>
      <c r="C4" s="133"/>
      <c r="D4" s="133"/>
      <c r="E4" s="133"/>
      <c r="F4" s="133"/>
      <c r="G4" s="133"/>
      <c r="H4" s="133"/>
      <c r="I4" s="76"/>
      <c r="J4" s="76"/>
      <c r="K4" s="76"/>
      <c r="L4" s="76"/>
      <c r="M4" s="76"/>
      <c r="N4" s="76"/>
      <c r="O4" s="76"/>
      <c r="P4" s="76"/>
      <c r="Q4" s="76"/>
      <c r="R4" s="76"/>
      <c r="S4" s="76"/>
      <c r="T4" s="76"/>
      <c r="U4" s="76"/>
      <c r="V4" s="76"/>
      <c r="W4" s="76"/>
    </row>
    <row r="6" spans="1:23" ht="27.2" customHeight="1" x14ac:dyDescent="0.2">
      <c r="A6" s="296" t="s">
        <v>599</v>
      </c>
      <c r="B6" s="193" t="s">
        <v>0</v>
      </c>
      <c r="C6" s="299" t="s">
        <v>180</v>
      </c>
      <c r="D6" s="300"/>
      <c r="E6" s="301"/>
      <c r="F6" s="194" t="s">
        <v>181</v>
      </c>
      <c r="G6" s="194" t="s">
        <v>17</v>
      </c>
      <c r="I6" s="296">
        <v>2024</v>
      </c>
      <c r="J6" s="193" t="s">
        <v>0</v>
      </c>
      <c r="K6" s="299" t="s">
        <v>180</v>
      </c>
      <c r="L6" s="300"/>
      <c r="M6" s="301"/>
      <c r="N6" s="194" t="s">
        <v>181</v>
      </c>
      <c r="O6" s="194" t="s">
        <v>17</v>
      </c>
      <c r="Q6" s="296">
        <v>2023</v>
      </c>
      <c r="R6" s="193" t="s">
        <v>0</v>
      </c>
      <c r="S6" s="299" t="s">
        <v>180</v>
      </c>
      <c r="T6" s="300"/>
      <c r="U6" s="301"/>
      <c r="V6" s="194" t="s">
        <v>181</v>
      </c>
      <c r="W6" s="194" t="s">
        <v>17</v>
      </c>
    </row>
    <row r="7" spans="1:23" ht="14.25" customHeight="1" x14ac:dyDescent="0.25">
      <c r="A7" s="297"/>
      <c r="B7" s="84"/>
      <c r="C7" s="195" t="s">
        <v>4</v>
      </c>
      <c r="D7" s="302" t="s">
        <v>182</v>
      </c>
      <c r="E7" s="303"/>
      <c r="F7" s="149"/>
      <c r="G7" s="149"/>
      <c r="I7" s="297"/>
      <c r="J7" s="84"/>
      <c r="K7" s="195" t="s">
        <v>4</v>
      </c>
      <c r="L7" s="302" t="s">
        <v>182</v>
      </c>
      <c r="M7" s="303"/>
      <c r="N7" s="149"/>
      <c r="O7" s="149"/>
      <c r="Q7" s="297"/>
      <c r="R7" s="84"/>
      <c r="S7" s="195" t="s">
        <v>4</v>
      </c>
      <c r="T7" s="302" t="s">
        <v>182</v>
      </c>
      <c r="U7" s="303"/>
      <c r="V7" s="149"/>
      <c r="W7" s="149"/>
    </row>
    <row r="8" spans="1:23" ht="51.75" customHeight="1" x14ac:dyDescent="0.25">
      <c r="A8" s="298"/>
      <c r="B8" s="85"/>
      <c r="C8" s="58"/>
      <c r="D8" s="81" t="s">
        <v>446</v>
      </c>
      <c r="E8" s="81" t="s">
        <v>600</v>
      </c>
      <c r="F8" s="148"/>
      <c r="G8" s="148"/>
      <c r="I8" s="298"/>
      <c r="J8" s="85"/>
      <c r="K8" s="58"/>
      <c r="L8" s="81" t="s">
        <v>446</v>
      </c>
      <c r="M8" s="81" t="s">
        <v>447</v>
      </c>
      <c r="N8" s="148"/>
      <c r="O8" s="148"/>
      <c r="Q8" s="298"/>
      <c r="R8" s="85"/>
      <c r="S8" s="58"/>
      <c r="T8" s="81" t="s">
        <v>446</v>
      </c>
      <c r="U8" s="81" t="s">
        <v>447</v>
      </c>
      <c r="V8" s="148"/>
      <c r="W8" s="148"/>
    </row>
    <row r="9" spans="1:23" ht="14.25" customHeight="1" x14ac:dyDescent="0.2">
      <c r="A9" s="82" t="s">
        <v>183</v>
      </c>
      <c r="B9" s="52">
        <v>175</v>
      </c>
      <c r="C9" s="55">
        <v>419</v>
      </c>
      <c r="D9" s="55">
        <v>91</v>
      </c>
      <c r="E9" s="55">
        <v>112</v>
      </c>
      <c r="F9" s="55">
        <v>444</v>
      </c>
      <c r="G9" s="55">
        <v>150</v>
      </c>
      <c r="I9" s="82" t="s">
        <v>183</v>
      </c>
      <c r="J9" s="52">
        <v>142</v>
      </c>
      <c r="K9" s="55">
        <v>384</v>
      </c>
      <c r="L9" s="55">
        <v>73</v>
      </c>
      <c r="M9" s="55">
        <v>47</v>
      </c>
      <c r="N9" s="55">
        <v>351</v>
      </c>
      <c r="O9" s="55">
        <v>175</v>
      </c>
      <c r="Q9" s="82" t="s">
        <v>183</v>
      </c>
      <c r="R9" s="52">
        <v>102</v>
      </c>
      <c r="S9" s="55">
        <v>355</v>
      </c>
      <c r="T9" s="55">
        <v>53</v>
      </c>
      <c r="U9" s="55">
        <v>59</v>
      </c>
      <c r="V9" s="55">
        <v>315</v>
      </c>
      <c r="W9" s="55">
        <v>142</v>
      </c>
    </row>
    <row r="10" spans="1:23" ht="14.25" customHeight="1" x14ac:dyDescent="0.2">
      <c r="A10" s="83" t="s">
        <v>184</v>
      </c>
      <c r="B10" s="54">
        <v>10</v>
      </c>
      <c r="C10" s="56">
        <v>24</v>
      </c>
      <c r="D10" s="56">
        <v>2</v>
      </c>
      <c r="E10" s="56">
        <v>5</v>
      </c>
      <c r="F10" s="56">
        <v>29</v>
      </c>
      <c r="G10" s="56">
        <v>5</v>
      </c>
      <c r="I10" s="83" t="s">
        <v>184</v>
      </c>
      <c r="J10" s="54">
        <v>9</v>
      </c>
      <c r="K10" s="56">
        <v>26</v>
      </c>
      <c r="L10" s="56">
        <v>2</v>
      </c>
      <c r="M10" s="56">
        <v>3</v>
      </c>
      <c r="N10" s="56">
        <v>25</v>
      </c>
      <c r="O10" s="56">
        <v>10</v>
      </c>
      <c r="Q10" s="83" t="s">
        <v>184</v>
      </c>
      <c r="R10" s="54">
        <v>5</v>
      </c>
      <c r="S10" s="56">
        <v>23</v>
      </c>
      <c r="T10" s="56">
        <v>6</v>
      </c>
      <c r="U10" s="56">
        <v>3</v>
      </c>
      <c r="V10" s="56">
        <v>19</v>
      </c>
      <c r="W10" s="56">
        <v>9</v>
      </c>
    </row>
    <row r="11" spans="1:23" ht="14.25" customHeight="1" x14ac:dyDescent="0.2">
      <c r="A11" s="83" t="s">
        <v>185</v>
      </c>
      <c r="B11" s="54">
        <v>1</v>
      </c>
      <c r="C11" s="56">
        <v>13</v>
      </c>
      <c r="D11" s="56">
        <v>3</v>
      </c>
      <c r="E11" s="56">
        <v>7</v>
      </c>
      <c r="F11" s="56">
        <v>10</v>
      </c>
      <c r="G11" s="56">
        <v>4</v>
      </c>
      <c r="I11" s="83" t="s">
        <v>185</v>
      </c>
      <c r="J11" s="54">
        <v>6</v>
      </c>
      <c r="K11" s="56">
        <v>10</v>
      </c>
      <c r="L11" s="56">
        <v>3</v>
      </c>
      <c r="M11" s="56" t="s">
        <v>3</v>
      </c>
      <c r="N11" s="56">
        <v>15</v>
      </c>
      <c r="O11" s="56">
        <v>1</v>
      </c>
      <c r="Q11" s="83" t="s">
        <v>185</v>
      </c>
      <c r="R11" s="54">
        <v>6</v>
      </c>
      <c r="S11" s="56">
        <v>31</v>
      </c>
      <c r="T11" s="56">
        <v>7</v>
      </c>
      <c r="U11" s="56">
        <v>8</v>
      </c>
      <c r="V11" s="56">
        <v>31</v>
      </c>
      <c r="W11" s="56">
        <v>6</v>
      </c>
    </row>
    <row r="12" spans="1:23" ht="14.25" customHeight="1" x14ac:dyDescent="0.2">
      <c r="A12" s="83" t="s">
        <v>120</v>
      </c>
      <c r="B12" s="147" t="s">
        <v>3</v>
      </c>
      <c r="C12" s="56">
        <v>11</v>
      </c>
      <c r="D12" s="56">
        <v>2</v>
      </c>
      <c r="E12" s="56">
        <v>5</v>
      </c>
      <c r="F12" s="56">
        <v>6</v>
      </c>
      <c r="G12" s="56">
        <v>5</v>
      </c>
      <c r="I12" s="83" t="s">
        <v>120</v>
      </c>
      <c r="J12" s="54">
        <v>1</v>
      </c>
      <c r="K12" s="56">
        <v>4</v>
      </c>
      <c r="L12" s="56">
        <v>2</v>
      </c>
      <c r="M12" s="56">
        <v>2</v>
      </c>
      <c r="N12" s="56">
        <v>5</v>
      </c>
      <c r="O12" s="56" t="s">
        <v>3</v>
      </c>
      <c r="Q12" s="83" t="s">
        <v>120</v>
      </c>
      <c r="R12" s="54">
        <v>1</v>
      </c>
      <c r="S12" s="56">
        <v>11</v>
      </c>
      <c r="T12" s="56">
        <v>5</v>
      </c>
      <c r="U12" s="56">
        <v>1</v>
      </c>
      <c r="V12" s="56">
        <v>11</v>
      </c>
      <c r="W12" s="56">
        <v>1</v>
      </c>
    </row>
    <row r="13" spans="1:23" ht="14.25" customHeight="1" x14ac:dyDescent="0.2">
      <c r="A13" s="83" t="s">
        <v>121</v>
      </c>
      <c r="B13" s="54">
        <v>30</v>
      </c>
      <c r="C13" s="56">
        <v>193</v>
      </c>
      <c r="D13" s="56">
        <v>42</v>
      </c>
      <c r="E13" s="56">
        <v>39</v>
      </c>
      <c r="F13" s="56">
        <v>176</v>
      </c>
      <c r="G13" s="56">
        <v>47</v>
      </c>
      <c r="I13" s="83" t="s">
        <v>121</v>
      </c>
      <c r="J13" s="54">
        <v>34</v>
      </c>
      <c r="K13" s="56">
        <v>143</v>
      </c>
      <c r="L13" s="56">
        <v>23</v>
      </c>
      <c r="M13" s="56">
        <v>24</v>
      </c>
      <c r="N13" s="56">
        <v>147</v>
      </c>
      <c r="O13" s="56">
        <v>30</v>
      </c>
      <c r="Q13" s="83" t="s">
        <v>121</v>
      </c>
      <c r="R13" s="54">
        <v>32</v>
      </c>
      <c r="S13" s="56">
        <v>160</v>
      </c>
      <c r="T13" s="56">
        <v>30</v>
      </c>
      <c r="U13" s="56">
        <v>31</v>
      </c>
      <c r="V13" s="56">
        <v>158</v>
      </c>
      <c r="W13" s="56">
        <v>34</v>
      </c>
    </row>
    <row r="14" spans="1:23" ht="14.25" customHeight="1" x14ac:dyDescent="0.2">
      <c r="A14" s="83" t="s">
        <v>122</v>
      </c>
      <c r="B14" s="54">
        <v>8</v>
      </c>
      <c r="C14" s="56">
        <v>59</v>
      </c>
      <c r="D14" s="56">
        <v>9</v>
      </c>
      <c r="E14" s="56">
        <v>15</v>
      </c>
      <c r="F14" s="56">
        <v>53</v>
      </c>
      <c r="G14" s="56">
        <v>14</v>
      </c>
      <c r="I14" s="83" t="s">
        <v>122</v>
      </c>
      <c r="J14" s="54">
        <v>14</v>
      </c>
      <c r="K14" s="56">
        <v>56</v>
      </c>
      <c r="L14" s="56">
        <v>8</v>
      </c>
      <c r="M14" s="56">
        <v>5</v>
      </c>
      <c r="N14" s="56">
        <v>62</v>
      </c>
      <c r="O14" s="56">
        <v>8</v>
      </c>
      <c r="Q14" s="83" t="s">
        <v>122</v>
      </c>
      <c r="R14" s="54">
        <v>15</v>
      </c>
      <c r="S14" s="56">
        <v>80</v>
      </c>
      <c r="T14" s="56">
        <v>14</v>
      </c>
      <c r="U14" s="56">
        <v>14</v>
      </c>
      <c r="V14" s="56">
        <v>81</v>
      </c>
      <c r="W14" s="56">
        <v>14</v>
      </c>
    </row>
    <row r="15" spans="1:23" ht="14.25" customHeight="1" x14ac:dyDescent="0.2">
      <c r="A15" s="83" t="s">
        <v>123</v>
      </c>
      <c r="B15" s="54">
        <v>17</v>
      </c>
      <c r="C15" s="56">
        <v>57</v>
      </c>
      <c r="D15" s="56">
        <v>10</v>
      </c>
      <c r="E15" s="56">
        <v>17</v>
      </c>
      <c r="F15" s="56">
        <v>51</v>
      </c>
      <c r="G15" s="56">
        <v>23</v>
      </c>
      <c r="I15" s="83" t="s">
        <v>123</v>
      </c>
      <c r="J15" s="54">
        <v>21</v>
      </c>
      <c r="K15" s="56">
        <v>53</v>
      </c>
      <c r="L15" s="56">
        <v>6</v>
      </c>
      <c r="M15" s="56">
        <v>5</v>
      </c>
      <c r="N15" s="56">
        <v>57</v>
      </c>
      <c r="O15" s="56">
        <v>17</v>
      </c>
      <c r="Q15" s="83" t="s">
        <v>123</v>
      </c>
      <c r="R15" s="54">
        <v>15</v>
      </c>
      <c r="S15" s="56">
        <v>49</v>
      </c>
      <c r="T15" s="56">
        <v>10</v>
      </c>
      <c r="U15" s="56">
        <v>4</v>
      </c>
      <c r="V15" s="56">
        <v>43</v>
      </c>
      <c r="W15" s="56">
        <v>21</v>
      </c>
    </row>
    <row r="16" spans="1:23" ht="14.25" customHeight="1" x14ac:dyDescent="0.2">
      <c r="A16" s="83" t="s">
        <v>186</v>
      </c>
      <c r="B16" s="54">
        <v>13</v>
      </c>
      <c r="C16" s="56">
        <v>43</v>
      </c>
      <c r="D16" s="56">
        <v>8</v>
      </c>
      <c r="E16" s="56">
        <v>12</v>
      </c>
      <c r="F16" s="56">
        <v>43</v>
      </c>
      <c r="G16" s="56">
        <v>13</v>
      </c>
      <c r="I16" s="83" t="s">
        <v>186</v>
      </c>
      <c r="J16" s="54">
        <v>8</v>
      </c>
      <c r="K16" s="56">
        <v>35</v>
      </c>
      <c r="L16" s="56">
        <v>8</v>
      </c>
      <c r="M16" s="56">
        <v>5</v>
      </c>
      <c r="N16" s="56">
        <v>30</v>
      </c>
      <c r="O16" s="56">
        <v>13</v>
      </c>
      <c r="Q16" s="83" t="s">
        <v>186</v>
      </c>
      <c r="R16" s="54">
        <v>8</v>
      </c>
      <c r="S16" s="56">
        <v>38</v>
      </c>
      <c r="T16" s="56">
        <v>10</v>
      </c>
      <c r="U16" s="56">
        <v>11</v>
      </c>
      <c r="V16" s="56">
        <v>38</v>
      </c>
      <c r="W16" s="56">
        <v>8</v>
      </c>
    </row>
    <row r="17" spans="1:23" ht="14.25" customHeight="1" x14ac:dyDescent="0.2">
      <c r="A17" s="83" t="s">
        <v>124</v>
      </c>
      <c r="B17" s="54">
        <v>4</v>
      </c>
      <c r="C17" s="56">
        <v>45</v>
      </c>
      <c r="D17" s="56">
        <v>3</v>
      </c>
      <c r="E17" s="56">
        <v>15</v>
      </c>
      <c r="F17" s="56">
        <v>42</v>
      </c>
      <c r="G17" s="56">
        <v>7</v>
      </c>
      <c r="H17" s="279"/>
      <c r="I17" s="83" t="s">
        <v>124</v>
      </c>
      <c r="J17" s="54">
        <v>10</v>
      </c>
      <c r="K17" s="56">
        <v>49</v>
      </c>
      <c r="L17" s="56">
        <v>9</v>
      </c>
      <c r="M17" s="56">
        <v>3</v>
      </c>
      <c r="N17" s="56">
        <v>55</v>
      </c>
      <c r="O17" s="56">
        <v>4</v>
      </c>
      <c r="Q17" s="83" t="s">
        <v>124</v>
      </c>
      <c r="R17" s="54">
        <v>10</v>
      </c>
      <c r="S17" s="56">
        <v>61</v>
      </c>
      <c r="T17" s="56">
        <v>11</v>
      </c>
      <c r="U17" s="56">
        <v>8</v>
      </c>
      <c r="V17" s="56">
        <v>61</v>
      </c>
      <c r="W17" s="56">
        <v>10</v>
      </c>
    </row>
    <row r="18" spans="1:23" ht="14.25" customHeight="1" x14ac:dyDescent="0.2">
      <c r="A18" s="83" t="s">
        <v>187</v>
      </c>
      <c r="B18" s="54">
        <v>7</v>
      </c>
      <c r="C18" s="56">
        <v>15</v>
      </c>
      <c r="D18" s="56">
        <v>2</v>
      </c>
      <c r="E18" s="56">
        <v>3</v>
      </c>
      <c r="F18" s="56">
        <v>13</v>
      </c>
      <c r="G18" s="56">
        <v>9</v>
      </c>
      <c r="I18" s="83" t="s">
        <v>187</v>
      </c>
      <c r="J18" s="54">
        <v>7</v>
      </c>
      <c r="K18" s="56">
        <v>25</v>
      </c>
      <c r="L18" s="56">
        <v>3</v>
      </c>
      <c r="M18" s="56">
        <v>1</v>
      </c>
      <c r="N18" s="56">
        <v>25</v>
      </c>
      <c r="O18" s="56">
        <v>7</v>
      </c>
      <c r="Q18" s="83" t="s">
        <v>187</v>
      </c>
      <c r="R18" s="54">
        <v>4</v>
      </c>
      <c r="S18" s="56">
        <v>14</v>
      </c>
      <c r="T18" s="56">
        <v>2</v>
      </c>
      <c r="U18" s="56">
        <v>1</v>
      </c>
      <c r="V18" s="56">
        <v>11</v>
      </c>
      <c r="W18" s="56">
        <v>7</v>
      </c>
    </row>
    <row r="19" spans="1:23" ht="14.25" customHeight="1" x14ac:dyDescent="0.2">
      <c r="A19" s="83" t="s">
        <v>125</v>
      </c>
      <c r="B19" s="147">
        <v>4</v>
      </c>
      <c r="C19" s="56">
        <v>4</v>
      </c>
      <c r="D19" s="56">
        <v>1</v>
      </c>
      <c r="E19" s="56">
        <v>1</v>
      </c>
      <c r="F19" s="56">
        <v>5</v>
      </c>
      <c r="G19" s="56">
        <v>3</v>
      </c>
      <c r="I19" s="83" t="s">
        <v>125</v>
      </c>
      <c r="J19" s="147" t="s">
        <v>3</v>
      </c>
      <c r="K19" s="56">
        <v>14</v>
      </c>
      <c r="L19" s="56">
        <v>1</v>
      </c>
      <c r="M19" s="56">
        <v>1</v>
      </c>
      <c r="N19" s="56">
        <v>10</v>
      </c>
      <c r="O19" s="56">
        <v>4</v>
      </c>
      <c r="Q19" s="83" t="s">
        <v>125</v>
      </c>
      <c r="R19" s="147" t="s">
        <v>3</v>
      </c>
      <c r="S19" s="56">
        <v>2</v>
      </c>
      <c r="T19" s="56">
        <v>1</v>
      </c>
      <c r="U19" s="56" t="s">
        <v>3</v>
      </c>
      <c r="V19" s="56">
        <v>2</v>
      </c>
      <c r="W19" s="56" t="s">
        <v>3</v>
      </c>
    </row>
    <row r="20" spans="1:23" ht="14.25" customHeight="1" x14ac:dyDescent="0.25">
      <c r="A20" s="46" t="s">
        <v>4</v>
      </c>
      <c r="B20" s="264">
        <f>SUM(B9:B19)</f>
        <v>269</v>
      </c>
      <c r="C20" s="49">
        <f t="shared" ref="C20:G20" si="0">SUM(C9:C19)</f>
        <v>883</v>
      </c>
      <c r="D20" s="49">
        <f t="shared" si="0"/>
        <v>173</v>
      </c>
      <c r="E20" s="49">
        <f t="shared" si="0"/>
        <v>231</v>
      </c>
      <c r="F20" s="49">
        <f t="shared" si="0"/>
        <v>872</v>
      </c>
      <c r="G20" s="49">
        <f t="shared" si="0"/>
        <v>280</v>
      </c>
      <c r="I20" s="46" t="s">
        <v>4</v>
      </c>
      <c r="J20" s="264">
        <f>SUM(J9:J19)</f>
        <v>252</v>
      </c>
      <c r="K20" s="58">
        <f t="shared" ref="K20:O20" si="1">SUM(K9:K19)</f>
        <v>799</v>
      </c>
      <c r="L20" s="58">
        <f t="shared" si="1"/>
        <v>138</v>
      </c>
      <c r="M20" s="58">
        <f t="shared" si="1"/>
        <v>96</v>
      </c>
      <c r="N20" s="58">
        <f t="shared" si="1"/>
        <v>782</v>
      </c>
      <c r="O20" s="58">
        <f t="shared" si="1"/>
        <v>269</v>
      </c>
      <c r="Q20" s="46" t="s">
        <v>4</v>
      </c>
      <c r="R20" s="49">
        <v>198</v>
      </c>
      <c r="S20" s="58">
        <v>824</v>
      </c>
      <c r="T20" s="58">
        <v>149</v>
      </c>
      <c r="U20" s="58">
        <v>140</v>
      </c>
      <c r="V20" s="58">
        <v>770</v>
      </c>
      <c r="W20" s="58">
        <f>SUM(W9:W19)</f>
        <v>252</v>
      </c>
    </row>
    <row r="21" spans="1:23" ht="14.25" customHeight="1" x14ac:dyDescent="0.2">
      <c r="A21" s="80"/>
      <c r="I21" s="80"/>
    </row>
    <row r="22" spans="1:23" ht="14.25" customHeight="1" x14ac:dyDescent="0.2">
      <c r="A22" s="306" t="s">
        <v>601</v>
      </c>
      <c r="B22" s="306"/>
      <c r="C22" s="306"/>
      <c r="D22" s="306"/>
      <c r="E22" s="306"/>
      <c r="F22" s="306"/>
      <c r="G22" s="306"/>
      <c r="I22" s="295"/>
      <c r="J22" s="295"/>
      <c r="K22" s="295"/>
      <c r="L22" s="295"/>
      <c r="M22" s="295"/>
      <c r="N22" s="295"/>
      <c r="O22" s="295"/>
      <c r="Q22" s="304"/>
      <c r="R22" s="304"/>
      <c r="S22" s="304"/>
      <c r="T22" s="304"/>
      <c r="U22" s="304"/>
      <c r="V22" s="304"/>
      <c r="W22" s="304"/>
    </row>
    <row r="23" spans="1:23" ht="14.25" customHeight="1" x14ac:dyDescent="0.2">
      <c r="A23" s="306"/>
      <c r="B23" s="306"/>
      <c r="C23" s="306"/>
      <c r="D23" s="306"/>
      <c r="E23" s="306"/>
      <c r="F23" s="306"/>
      <c r="G23" s="306"/>
      <c r="I23" s="295"/>
      <c r="J23" s="295"/>
      <c r="K23" s="295"/>
      <c r="L23" s="295"/>
      <c r="M23" s="295"/>
      <c r="N23" s="295"/>
      <c r="O23" s="295"/>
      <c r="Q23" s="304"/>
      <c r="R23" s="304"/>
      <c r="S23" s="304"/>
      <c r="T23" s="304"/>
      <c r="U23" s="304"/>
      <c r="V23" s="304"/>
      <c r="W23" s="304"/>
    </row>
    <row r="24" spans="1:23" ht="13.75" customHeight="1" x14ac:dyDescent="0.2">
      <c r="A24" s="306"/>
      <c r="B24" s="306"/>
      <c r="C24" s="306"/>
      <c r="D24" s="306"/>
      <c r="E24" s="306"/>
      <c r="F24" s="306"/>
      <c r="G24" s="306"/>
      <c r="I24" s="295"/>
      <c r="J24" s="295"/>
      <c r="K24" s="295"/>
      <c r="L24" s="295"/>
      <c r="M24" s="295"/>
      <c r="N24" s="295"/>
      <c r="O24" s="295"/>
      <c r="Q24" s="304"/>
      <c r="R24" s="304"/>
      <c r="S24" s="304"/>
      <c r="T24" s="304"/>
      <c r="U24" s="304"/>
      <c r="V24" s="304"/>
      <c r="W24" s="304"/>
    </row>
    <row r="25" spans="1:23" ht="14.25" customHeight="1" x14ac:dyDescent="0.2">
      <c r="A25" s="259"/>
      <c r="I25" s="219"/>
      <c r="J25" s="219"/>
      <c r="K25" s="219"/>
      <c r="L25" s="219"/>
      <c r="M25" s="219"/>
      <c r="N25" s="219"/>
      <c r="O25" s="219"/>
    </row>
    <row r="27" spans="1:23" ht="14.25" customHeight="1" x14ac:dyDescent="0.25">
      <c r="A27" s="75" t="s">
        <v>188</v>
      </c>
      <c r="B27" s="133"/>
      <c r="C27" s="133"/>
      <c r="D27" s="133"/>
      <c r="E27" s="133"/>
      <c r="F27" s="133"/>
      <c r="G27" s="133"/>
      <c r="H27" s="231"/>
      <c r="I27" s="76"/>
      <c r="J27" s="76"/>
      <c r="K27" s="76"/>
      <c r="L27" s="76"/>
      <c r="M27" s="76"/>
      <c r="N27" s="76"/>
      <c r="O27" s="76"/>
      <c r="P27" s="76"/>
      <c r="Q27" s="76"/>
      <c r="R27" s="76"/>
      <c r="S27" s="76"/>
      <c r="T27" s="76"/>
      <c r="U27" s="76"/>
      <c r="V27" s="76"/>
      <c r="W27" s="76"/>
    </row>
    <row r="29" spans="1:23" ht="24.75" customHeight="1" x14ac:dyDescent="0.2">
      <c r="A29" s="293">
        <v>2025</v>
      </c>
      <c r="B29" s="291" t="s">
        <v>189</v>
      </c>
      <c r="C29" s="291" t="s">
        <v>196</v>
      </c>
      <c r="D29" s="291" t="s">
        <v>191</v>
      </c>
      <c r="E29" s="293" t="s">
        <v>602</v>
      </c>
      <c r="F29" s="293"/>
      <c r="G29" s="291" t="s">
        <v>193</v>
      </c>
      <c r="I29" s="293">
        <v>2024</v>
      </c>
      <c r="J29" s="291" t="s">
        <v>189</v>
      </c>
      <c r="K29" s="291" t="s">
        <v>196</v>
      </c>
      <c r="L29" s="291" t="s">
        <v>191</v>
      </c>
      <c r="M29" s="293" t="s">
        <v>448</v>
      </c>
      <c r="N29" s="293"/>
      <c r="O29" s="291" t="s">
        <v>197</v>
      </c>
      <c r="Q29" s="293">
        <v>2023</v>
      </c>
      <c r="R29" s="291" t="s">
        <v>189</v>
      </c>
      <c r="S29" s="291" t="s">
        <v>196</v>
      </c>
      <c r="T29" s="291" t="s">
        <v>191</v>
      </c>
      <c r="U29" s="293" t="s">
        <v>192</v>
      </c>
      <c r="V29" s="293"/>
      <c r="W29" s="291" t="s">
        <v>193</v>
      </c>
    </row>
    <row r="30" spans="1:23" ht="27.85" customHeight="1" x14ac:dyDescent="0.2">
      <c r="A30" s="294"/>
      <c r="B30" s="292"/>
      <c r="C30" s="292"/>
      <c r="D30" s="292"/>
      <c r="E30" s="280" t="s">
        <v>194</v>
      </c>
      <c r="F30" s="281" t="s">
        <v>195</v>
      </c>
      <c r="G30" s="292"/>
      <c r="I30" s="294"/>
      <c r="J30" s="292"/>
      <c r="K30" s="292"/>
      <c r="L30" s="292"/>
      <c r="M30" s="280" t="s">
        <v>194</v>
      </c>
      <c r="N30" s="281" t="s">
        <v>195</v>
      </c>
      <c r="O30" s="292"/>
      <c r="Q30" s="294"/>
      <c r="R30" s="292"/>
      <c r="S30" s="292"/>
      <c r="T30" s="292"/>
      <c r="U30" s="280" t="s">
        <v>194</v>
      </c>
      <c r="V30" s="281" t="s">
        <v>195</v>
      </c>
      <c r="W30" s="292"/>
    </row>
    <row r="31" spans="1:23" ht="14.25" customHeight="1" x14ac:dyDescent="0.2">
      <c r="A31" s="86" t="s">
        <v>183</v>
      </c>
      <c r="B31" s="87">
        <v>444</v>
      </c>
      <c r="C31" s="88">
        <v>208</v>
      </c>
      <c r="D31" s="88">
        <v>175</v>
      </c>
      <c r="E31" s="88">
        <v>52</v>
      </c>
      <c r="F31" s="88">
        <v>32</v>
      </c>
      <c r="G31" s="88">
        <v>29</v>
      </c>
      <c r="H31" s="279"/>
      <c r="I31" s="86" t="s">
        <v>183</v>
      </c>
      <c r="J31" s="87">
        <v>351</v>
      </c>
      <c r="K31" s="88">
        <v>143</v>
      </c>
      <c r="L31" s="88">
        <v>146</v>
      </c>
      <c r="M31" s="88">
        <v>24</v>
      </c>
      <c r="N31" s="88">
        <v>17</v>
      </c>
      <c r="O31" s="88">
        <v>45</v>
      </c>
      <c r="Q31" s="86" t="s">
        <v>183</v>
      </c>
      <c r="R31" s="87">
        <v>315</v>
      </c>
      <c r="S31" s="88">
        <v>148</v>
      </c>
      <c r="T31" s="88">
        <v>140</v>
      </c>
      <c r="U31" s="88">
        <v>21</v>
      </c>
      <c r="V31" s="88">
        <v>13</v>
      </c>
      <c r="W31" s="88">
        <v>14</v>
      </c>
    </row>
    <row r="32" spans="1:23" ht="14.25" customHeight="1" x14ac:dyDescent="0.2">
      <c r="A32" s="83" t="s">
        <v>184</v>
      </c>
      <c r="B32" s="54">
        <v>29</v>
      </c>
      <c r="C32" s="56">
        <v>15</v>
      </c>
      <c r="D32" s="56">
        <v>12</v>
      </c>
      <c r="E32" s="56">
        <v>4</v>
      </c>
      <c r="F32" s="56">
        <v>2</v>
      </c>
      <c r="G32" s="56" t="s">
        <v>3</v>
      </c>
      <c r="H32" s="279"/>
      <c r="I32" s="83" t="s">
        <v>184</v>
      </c>
      <c r="J32" s="54">
        <v>25</v>
      </c>
      <c r="K32" s="56">
        <v>6</v>
      </c>
      <c r="L32" s="56">
        <v>18</v>
      </c>
      <c r="M32" s="56">
        <v>3</v>
      </c>
      <c r="N32" s="56">
        <v>1</v>
      </c>
      <c r="O32" s="56" t="s">
        <v>3</v>
      </c>
      <c r="Q32" s="83" t="s">
        <v>184</v>
      </c>
      <c r="R32" s="54">
        <v>19</v>
      </c>
      <c r="S32" s="56">
        <v>10</v>
      </c>
      <c r="T32" s="56">
        <v>7</v>
      </c>
      <c r="U32" s="56">
        <v>2</v>
      </c>
      <c r="V32" s="56">
        <v>2</v>
      </c>
      <c r="W32" s="56" t="s">
        <v>3</v>
      </c>
    </row>
    <row r="33" spans="1:23" ht="14.25" customHeight="1" x14ac:dyDescent="0.2">
      <c r="A33" s="83" t="s">
        <v>185</v>
      </c>
      <c r="B33" s="54">
        <v>10</v>
      </c>
      <c r="C33" s="56">
        <v>2</v>
      </c>
      <c r="D33" s="56">
        <v>5</v>
      </c>
      <c r="E33" s="56">
        <v>1</v>
      </c>
      <c r="F33" s="56">
        <v>1</v>
      </c>
      <c r="G33" s="56">
        <v>2</v>
      </c>
      <c r="H33" s="279"/>
      <c r="I33" s="83" t="s">
        <v>185</v>
      </c>
      <c r="J33" s="54">
        <v>15</v>
      </c>
      <c r="K33" s="56">
        <v>6</v>
      </c>
      <c r="L33" s="56">
        <v>9</v>
      </c>
      <c r="M33" s="56">
        <v>1</v>
      </c>
      <c r="N33" s="56" t="s">
        <v>3</v>
      </c>
      <c r="O33" s="56" t="s">
        <v>3</v>
      </c>
      <c r="Q33" s="83" t="s">
        <v>185</v>
      </c>
      <c r="R33" s="54">
        <v>31</v>
      </c>
      <c r="S33" s="56">
        <v>11</v>
      </c>
      <c r="T33" s="56">
        <v>17</v>
      </c>
      <c r="U33" s="56" t="s">
        <v>3</v>
      </c>
      <c r="V33" s="56">
        <v>2</v>
      </c>
      <c r="W33" s="56">
        <v>1</v>
      </c>
    </row>
    <row r="34" spans="1:23" ht="14.25" customHeight="1" x14ac:dyDescent="0.2">
      <c r="A34" s="83" t="s">
        <v>120</v>
      </c>
      <c r="B34" s="54">
        <v>6</v>
      </c>
      <c r="C34" s="56">
        <v>2</v>
      </c>
      <c r="D34" s="56">
        <v>3</v>
      </c>
      <c r="E34" s="56" t="s">
        <v>3</v>
      </c>
      <c r="F34" s="56" t="s">
        <v>3</v>
      </c>
      <c r="G34" s="56">
        <v>1</v>
      </c>
      <c r="H34" s="279"/>
      <c r="I34" s="83" t="s">
        <v>120</v>
      </c>
      <c r="J34" s="54">
        <v>5</v>
      </c>
      <c r="K34" s="56">
        <v>2</v>
      </c>
      <c r="L34" s="56">
        <v>3</v>
      </c>
      <c r="M34" s="56" t="s">
        <v>3</v>
      </c>
      <c r="N34" s="56" t="s">
        <v>3</v>
      </c>
      <c r="O34" s="56" t="s">
        <v>3</v>
      </c>
      <c r="Q34" s="83" t="s">
        <v>120</v>
      </c>
      <c r="R34" s="54">
        <v>11</v>
      </c>
      <c r="S34" s="56">
        <v>6</v>
      </c>
      <c r="T34" s="56">
        <v>5</v>
      </c>
      <c r="U34" s="56" t="s">
        <v>3</v>
      </c>
      <c r="V34" s="56" t="s">
        <v>3</v>
      </c>
      <c r="W34" s="56" t="s">
        <v>3</v>
      </c>
    </row>
    <row r="35" spans="1:23" ht="14.25" customHeight="1" x14ac:dyDescent="0.2">
      <c r="A35" s="83" t="s">
        <v>121</v>
      </c>
      <c r="B35" s="54">
        <v>176</v>
      </c>
      <c r="C35" s="56">
        <v>80</v>
      </c>
      <c r="D35" s="56">
        <v>75</v>
      </c>
      <c r="E35" s="56">
        <v>19</v>
      </c>
      <c r="F35" s="56">
        <v>17</v>
      </c>
      <c r="G35" s="56">
        <v>4</v>
      </c>
      <c r="H35" s="279"/>
      <c r="I35" s="83" t="s">
        <v>121</v>
      </c>
      <c r="J35" s="54">
        <v>147</v>
      </c>
      <c r="K35" s="56">
        <v>58</v>
      </c>
      <c r="L35" s="56">
        <v>71</v>
      </c>
      <c r="M35" s="56">
        <v>21</v>
      </c>
      <c r="N35" s="56">
        <v>16</v>
      </c>
      <c r="O35" s="56">
        <v>2</v>
      </c>
      <c r="Q35" s="83" t="s">
        <v>121</v>
      </c>
      <c r="R35" s="54">
        <v>158</v>
      </c>
      <c r="S35" s="56">
        <v>79</v>
      </c>
      <c r="T35" s="56">
        <v>67</v>
      </c>
      <c r="U35" s="56">
        <v>13</v>
      </c>
      <c r="V35" s="56">
        <v>12</v>
      </c>
      <c r="W35" s="56" t="s">
        <v>3</v>
      </c>
    </row>
    <row r="36" spans="1:23" ht="14.25" customHeight="1" x14ac:dyDescent="0.2">
      <c r="A36" s="83" t="s">
        <v>122</v>
      </c>
      <c r="B36" s="54">
        <v>53</v>
      </c>
      <c r="C36" s="56">
        <v>23</v>
      </c>
      <c r="D36" s="56">
        <v>25</v>
      </c>
      <c r="E36" s="56">
        <v>4</v>
      </c>
      <c r="F36" s="56">
        <v>3</v>
      </c>
      <c r="G36" s="56">
        <v>2</v>
      </c>
      <c r="H36" s="279"/>
      <c r="I36" s="83" t="s">
        <v>122</v>
      </c>
      <c r="J36" s="54">
        <v>62</v>
      </c>
      <c r="K36" s="56">
        <v>26</v>
      </c>
      <c r="L36" s="56">
        <v>32</v>
      </c>
      <c r="M36" s="56">
        <v>3</v>
      </c>
      <c r="N36" s="56">
        <v>2</v>
      </c>
      <c r="O36" s="56">
        <v>2</v>
      </c>
      <c r="Q36" s="83" t="s">
        <v>122</v>
      </c>
      <c r="R36" s="54">
        <v>81</v>
      </c>
      <c r="S36" s="56">
        <v>45</v>
      </c>
      <c r="T36" s="56">
        <v>31</v>
      </c>
      <c r="U36" s="56">
        <v>3</v>
      </c>
      <c r="V36" s="56">
        <v>2</v>
      </c>
      <c r="W36" s="56">
        <v>3</v>
      </c>
    </row>
    <row r="37" spans="1:23" ht="14.25" customHeight="1" x14ac:dyDescent="0.2">
      <c r="A37" s="83" t="s">
        <v>123</v>
      </c>
      <c r="B37" s="54">
        <v>51</v>
      </c>
      <c r="C37" s="56">
        <v>26</v>
      </c>
      <c r="D37" s="56">
        <v>19</v>
      </c>
      <c r="E37" s="56">
        <v>6</v>
      </c>
      <c r="F37" s="56">
        <v>5</v>
      </c>
      <c r="G37" s="56">
        <v>1</v>
      </c>
      <c r="H37" s="279"/>
      <c r="I37" s="83" t="s">
        <v>123</v>
      </c>
      <c r="J37" s="54">
        <v>57</v>
      </c>
      <c r="K37" s="56">
        <v>17</v>
      </c>
      <c r="L37" s="56">
        <v>39</v>
      </c>
      <c r="M37" s="56">
        <v>1</v>
      </c>
      <c r="N37" s="56">
        <v>1</v>
      </c>
      <c r="O37" s="56" t="s">
        <v>3</v>
      </c>
      <c r="Q37" s="83" t="s">
        <v>123</v>
      </c>
      <c r="R37" s="54">
        <v>43</v>
      </c>
      <c r="S37" s="56">
        <v>21</v>
      </c>
      <c r="T37" s="56">
        <v>22</v>
      </c>
      <c r="U37" s="56" t="s">
        <v>3</v>
      </c>
      <c r="V37" s="56" t="s">
        <v>3</v>
      </c>
      <c r="W37" s="56" t="s">
        <v>3</v>
      </c>
    </row>
    <row r="38" spans="1:23" ht="14.25" customHeight="1" x14ac:dyDescent="0.2">
      <c r="A38" s="83" t="s">
        <v>186</v>
      </c>
      <c r="B38" s="54">
        <v>43</v>
      </c>
      <c r="C38" s="56">
        <v>20</v>
      </c>
      <c r="D38" s="56">
        <v>19</v>
      </c>
      <c r="E38" s="56">
        <v>3</v>
      </c>
      <c r="F38" s="56">
        <v>3</v>
      </c>
      <c r="G38" s="56">
        <v>1</v>
      </c>
      <c r="H38" s="279"/>
      <c r="I38" s="83" t="s">
        <v>186</v>
      </c>
      <c r="J38" s="54">
        <v>30</v>
      </c>
      <c r="K38" s="56">
        <v>10</v>
      </c>
      <c r="L38" s="56">
        <v>19</v>
      </c>
      <c r="M38" s="56">
        <v>1</v>
      </c>
      <c r="N38" s="56">
        <v>1</v>
      </c>
      <c r="O38" s="56" t="s">
        <v>3</v>
      </c>
      <c r="Q38" s="83" t="s">
        <v>186</v>
      </c>
      <c r="R38" s="54">
        <v>38</v>
      </c>
      <c r="S38" s="56">
        <v>19</v>
      </c>
      <c r="T38" s="56">
        <v>17</v>
      </c>
      <c r="U38" s="56">
        <v>2</v>
      </c>
      <c r="V38" s="56">
        <v>1</v>
      </c>
      <c r="W38" s="56">
        <v>1</v>
      </c>
    </row>
    <row r="39" spans="1:23" ht="14.25" customHeight="1" x14ac:dyDescent="0.2">
      <c r="A39" s="83" t="s">
        <v>124</v>
      </c>
      <c r="B39" s="54">
        <v>42</v>
      </c>
      <c r="C39" s="56">
        <v>22</v>
      </c>
      <c r="D39" s="56">
        <v>19</v>
      </c>
      <c r="E39" s="56">
        <v>2</v>
      </c>
      <c r="F39" s="56">
        <v>1</v>
      </c>
      <c r="G39" s="56" t="s">
        <v>3</v>
      </c>
      <c r="H39" s="279"/>
      <c r="I39" s="83" t="s">
        <v>124</v>
      </c>
      <c r="J39" s="54">
        <v>55</v>
      </c>
      <c r="K39" s="56">
        <v>25</v>
      </c>
      <c r="L39" s="56">
        <v>28</v>
      </c>
      <c r="M39" s="56">
        <v>2</v>
      </c>
      <c r="N39" s="56">
        <v>2</v>
      </c>
      <c r="O39" s="56" t="s">
        <v>3</v>
      </c>
      <c r="Q39" s="83" t="s">
        <v>124</v>
      </c>
      <c r="R39" s="54">
        <v>61</v>
      </c>
      <c r="S39" s="56">
        <v>22</v>
      </c>
      <c r="T39" s="56">
        <v>36</v>
      </c>
      <c r="U39" s="56">
        <v>3</v>
      </c>
      <c r="V39" s="56">
        <v>3</v>
      </c>
      <c r="W39" s="56" t="s">
        <v>3</v>
      </c>
    </row>
    <row r="40" spans="1:23" ht="14.25" customHeight="1" x14ac:dyDescent="0.2">
      <c r="A40" s="83" t="s">
        <v>187</v>
      </c>
      <c r="B40" s="54">
        <v>13</v>
      </c>
      <c r="C40" s="56">
        <v>5</v>
      </c>
      <c r="D40" s="56">
        <v>7</v>
      </c>
      <c r="E40" s="56" t="s">
        <v>3</v>
      </c>
      <c r="F40" s="56" t="s">
        <v>3</v>
      </c>
      <c r="G40" s="56">
        <v>1</v>
      </c>
      <c r="H40" s="279"/>
      <c r="I40" s="83" t="s">
        <v>187</v>
      </c>
      <c r="J40" s="54">
        <v>25</v>
      </c>
      <c r="K40" s="56">
        <v>8</v>
      </c>
      <c r="L40" s="56">
        <v>16</v>
      </c>
      <c r="M40" s="56" t="s">
        <v>3</v>
      </c>
      <c r="N40" s="56" t="s">
        <v>3</v>
      </c>
      <c r="O40" s="56">
        <v>1</v>
      </c>
      <c r="Q40" s="83" t="s">
        <v>187</v>
      </c>
      <c r="R40" s="54">
        <v>11</v>
      </c>
      <c r="S40" s="56">
        <v>5</v>
      </c>
      <c r="T40" s="56">
        <v>6</v>
      </c>
      <c r="U40" s="56" t="s">
        <v>3</v>
      </c>
      <c r="V40" s="56" t="s">
        <v>3</v>
      </c>
      <c r="W40" s="56" t="s">
        <v>3</v>
      </c>
    </row>
    <row r="41" spans="1:23" ht="14.25" customHeight="1" x14ac:dyDescent="0.2">
      <c r="A41" s="83" t="s">
        <v>125</v>
      </c>
      <c r="B41" s="54">
        <v>5</v>
      </c>
      <c r="C41" s="56">
        <v>2</v>
      </c>
      <c r="D41" s="56">
        <v>3</v>
      </c>
      <c r="E41" s="56" t="s">
        <v>3</v>
      </c>
      <c r="F41" s="56" t="s">
        <v>3</v>
      </c>
      <c r="G41" s="56" t="s">
        <v>3</v>
      </c>
      <c r="H41" s="279"/>
      <c r="I41" s="83" t="s">
        <v>125</v>
      </c>
      <c r="J41" s="54">
        <v>10</v>
      </c>
      <c r="K41" s="56">
        <v>6</v>
      </c>
      <c r="L41" s="56">
        <v>4</v>
      </c>
      <c r="M41" s="56" t="s">
        <v>3</v>
      </c>
      <c r="N41" s="56" t="s">
        <v>3</v>
      </c>
      <c r="O41" s="56" t="s">
        <v>3</v>
      </c>
      <c r="Q41" s="83" t="s">
        <v>125</v>
      </c>
      <c r="R41" s="54">
        <v>2</v>
      </c>
      <c r="S41" s="56" t="s">
        <v>3</v>
      </c>
      <c r="T41" s="56">
        <v>2</v>
      </c>
      <c r="U41" s="56" t="s">
        <v>3</v>
      </c>
      <c r="V41" s="56" t="s">
        <v>3</v>
      </c>
      <c r="W41" s="56" t="s">
        <v>3</v>
      </c>
    </row>
    <row r="42" spans="1:23" ht="14.25" customHeight="1" x14ac:dyDescent="0.25">
      <c r="A42" s="46" t="s">
        <v>4</v>
      </c>
      <c r="B42" s="49">
        <f t="shared" ref="B42:G42" si="2">SUM(B31:B41)</f>
        <v>872</v>
      </c>
      <c r="C42" s="49">
        <f t="shared" si="2"/>
        <v>405</v>
      </c>
      <c r="D42" s="49">
        <f t="shared" si="2"/>
        <v>362</v>
      </c>
      <c r="E42" s="49">
        <f t="shared" si="2"/>
        <v>91</v>
      </c>
      <c r="F42" s="49">
        <f t="shared" si="2"/>
        <v>64</v>
      </c>
      <c r="G42" s="49">
        <f t="shared" si="2"/>
        <v>41</v>
      </c>
      <c r="H42" s="279"/>
      <c r="I42" s="46" t="s">
        <v>4</v>
      </c>
      <c r="J42" s="49">
        <f t="shared" ref="J42:O42" si="3">SUM(J31:J41)</f>
        <v>782</v>
      </c>
      <c r="K42" s="58">
        <f t="shared" si="3"/>
        <v>307</v>
      </c>
      <c r="L42" s="58">
        <f t="shared" si="3"/>
        <v>385</v>
      </c>
      <c r="M42" s="58">
        <f t="shared" si="3"/>
        <v>56</v>
      </c>
      <c r="N42" s="58">
        <f t="shared" si="3"/>
        <v>40</v>
      </c>
      <c r="O42" s="58">
        <f t="shared" si="3"/>
        <v>50</v>
      </c>
      <c r="Q42" s="46" t="s">
        <v>4</v>
      </c>
      <c r="R42" s="49">
        <f>SUM(R31:R41)</f>
        <v>770</v>
      </c>
      <c r="S42" s="58">
        <v>366</v>
      </c>
      <c r="T42" s="58">
        <v>350</v>
      </c>
      <c r="U42" s="58">
        <v>44</v>
      </c>
      <c r="V42" s="58">
        <v>35</v>
      </c>
      <c r="W42" s="58">
        <v>19</v>
      </c>
    </row>
    <row r="43" spans="1:23" ht="14.25" customHeight="1" x14ac:dyDescent="0.25">
      <c r="A43" s="1"/>
      <c r="B43" s="3"/>
      <c r="C43" s="43"/>
      <c r="D43" s="43"/>
      <c r="E43" s="89"/>
      <c r="F43" s="43"/>
      <c r="G43" s="43"/>
    </row>
    <row r="45" spans="1:23" ht="14.25" customHeight="1" x14ac:dyDescent="0.25">
      <c r="A45" s="75" t="s">
        <v>198</v>
      </c>
      <c r="B45" s="133"/>
      <c r="C45" s="133"/>
      <c r="D45" s="133"/>
      <c r="E45" s="133"/>
      <c r="F45" s="133"/>
      <c r="G45" s="133"/>
      <c r="H45" s="75"/>
    </row>
    <row r="47" spans="1:23" ht="14.25" customHeight="1" x14ac:dyDescent="0.25">
      <c r="A47" s="117" t="s">
        <v>571</v>
      </c>
      <c r="B47" s="117"/>
      <c r="C47" s="117"/>
      <c r="D47" s="117"/>
      <c r="E47" s="117"/>
      <c r="F47" s="45">
        <v>2025</v>
      </c>
      <c r="G47" s="265">
        <v>2024</v>
      </c>
      <c r="H47" s="265">
        <v>2023</v>
      </c>
    </row>
    <row r="48" spans="1:23" ht="14.25" customHeight="1" x14ac:dyDescent="0.2">
      <c r="A48" s="207" t="s">
        <v>44</v>
      </c>
      <c r="B48" s="35" t="s">
        <v>572</v>
      </c>
      <c r="C48" s="35"/>
      <c r="D48" s="35"/>
      <c r="E48" s="35"/>
      <c r="F48" s="35">
        <v>618</v>
      </c>
      <c r="G48" s="36">
        <v>509</v>
      </c>
      <c r="H48" s="35">
        <v>601</v>
      </c>
    </row>
    <row r="49" spans="1:8" ht="14.25" customHeight="1" x14ac:dyDescent="0.2">
      <c r="A49" s="37" t="s">
        <v>48</v>
      </c>
      <c r="B49" s="14" t="s">
        <v>572</v>
      </c>
      <c r="C49" s="14"/>
      <c r="D49" s="14"/>
      <c r="E49" s="14"/>
      <c r="F49" s="14">
        <v>159</v>
      </c>
      <c r="G49" s="15">
        <v>204</v>
      </c>
      <c r="H49" s="14">
        <v>125</v>
      </c>
    </row>
    <row r="50" spans="1:8" ht="14.25" customHeight="1" x14ac:dyDescent="0.2">
      <c r="A50" s="37" t="s">
        <v>199</v>
      </c>
      <c r="B50" s="14" t="s">
        <v>572</v>
      </c>
      <c r="C50" s="14"/>
      <c r="D50" s="14"/>
      <c r="E50" s="14"/>
      <c r="F50" s="15">
        <v>49</v>
      </c>
      <c r="G50" s="15">
        <v>54</v>
      </c>
      <c r="H50" s="15">
        <v>29</v>
      </c>
    </row>
    <row r="51" spans="1:8" ht="14.25" customHeight="1" x14ac:dyDescent="0.2">
      <c r="A51" s="37" t="s">
        <v>51</v>
      </c>
      <c r="B51" s="14" t="s">
        <v>572</v>
      </c>
      <c r="C51" s="14"/>
      <c r="D51" s="14"/>
      <c r="E51" s="14"/>
      <c r="F51" s="15">
        <v>31</v>
      </c>
      <c r="G51" s="15">
        <v>5</v>
      </c>
      <c r="H51" s="15">
        <v>9</v>
      </c>
    </row>
    <row r="52" spans="1:8" ht="14.25" customHeight="1" x14ac:dyDescent="0.2">
      <c r="A52" s="37" t="s">
        <v>45</v>
      </c>
      <c r="B52" s="14" t="s">
        <v>572</v>
      </c>
      <c r="C52" s="14"/>
      <c r="D52" s="14"/>
      <c r="E52" s="14"/>
      <c r="F52" s="15">
        <v>4</v>
      </c>
      <c r="G52" s="15">
        <v>7</v>
      </c>
      <c r="H52" s="15">
        <v>5</v>
      </c>
    </row>
    <row r="53" spans="1:8" ht="14.25" customHeight="1" x14ac:dyDescent="0.2">
      <c r="A53" s="208" t="s">
        <v>209</v>
      </c>
      <c r="B53" s="39" t="s">
        <v>572</v>
      </c>
      <c r="C53" s="39"/>
      <c r="D53" s="39"/>
      <c r="E53" s="39"/>
      <c r="F53" s="181">
        <v>11</v>
      </c>
      <c r="G53" s="181">
        <v>3</v>
      </c>
      <c r="H53" s="181">
        <v>1</v>
      </c>
    </row>
    <row r="54" spans="1:8" ht="14.25" customHeight="1" x14ac:dyDescent="0.25">
      <c r="A54" s="26" t="s">
        <v>4</v>
      </c>
      <c r="B54" s="9"/>
      <c r="C54" s="9"/>
      <c r="D54" s="9"/>
      <c r="E54" s="9"/>
      <c r="F54" s="10">
        <f>SUM(F48:F53)</f>
        <v>872</v>
      </c>
      <c r="G54" s="8">
        <f>SUM(G48:G53)</f>
        <v>782</v>
      </c>
      <c r="H54" s="10">
        <f>SUM(H48:H53)</f>
        <v>770</v>
      </c>
    </row>
    <row r="56" spans="1:8" ht="14.25" customHeight="1" x14ac:dyDescent="0.2">
      <c r="A56" s="307"/>
      <c r="B56" s="307"/>
      <c r="C56" s="307"/>
      <c r="D56" s="307"/>
      <c r="E56" s="307"/>
      <c r="F56" s="307"/>
      <c r="G56" s="307"/>
      <c r="H56" s="307"/>
    </row>
    <row r="57" spans="1:8" ht="14.25" customHeight="1" x14ac:dyDescent="0.2">
      <c r="A57" s="307"/>
      <c r="B57" s="307"/>
      <c r="C57" s="307"/>
      <c r="D57" s="307"/>
      <c r="E57" s="307"/>
      <c r="F57" s="307"/>
      <c r="G57" s="307"/>
      <c r="H57" s="307"/>
    </row>
    <row r="58" spans="1:8" ht="14.25" customHeight="1" x14ac:dyDescent="0.2">
      <c r="A58" s="307"/>
      <c r="B58" s="307"/>
      <c r="C58" s="307"/>
      <c r="D58" s="307"/>
      <c r="E58" s="307"/>
      <c r="F58" s="307"/>
      <c r="G58" s="307"/>
      <c r="H58" s="307"/>
    </row>
  </sheetData>
  <sheetProtection algorithmName="SHA-512" hashValue="XdY93Uipw+a1PeglmLjZzzHN+iVbiBzg/kjmbsA92+OEs593Y3jVzCUK/CANvPlZ8VknSKAhJyLmqhOoCrmiwQ==" saltValue="nH1lnHLqFq7pw+QKJhQlsA==" spinCount="100000" sheet="1" objects="1" scenarios="1"/>
  <mergeCells count="32">
    <mergeCell ref="O29:O30"/>
    <mergeCell ref="I29:I30"/>
    <mergeCell ref="J29:J30"/>
    <mergeCell ref="K29:K30"/>
    <mergeCell ref="L29:L30"/>
    <mergeCell ref="M29:N29"/>
    <mergeCell ref="A56:H58"/>
    <mergeCell ref="G29:G30"/>
    <mergeCell ref="A29:A30"/>
    <mergeCell ref="B29:B30"/>
    <mergeCell ref="C29:C30"/>
    <mergeCell ref="D29:D30"/>
    <mergeCell ref="E29:F29"/>
    <mergeCell ref="C6:E6"/>
    <mergeCell ref="A2:H2"/>
    <mergeCell ref="D7:E7"/>
    <mergeCell ref="A6:A8"/>
    <mergeCell ref="A22:G24"/>
    <mergeCell ref="I22:O24"/>
    <mergeCell ref="Q6:Q8"/>
    <mergeCell ref="S6:U6"/>
    <mergeCell ref="L7:M7"/>
    <mergeCell ref="T7:U7"/>
    <mergeCell ref="I6:I8"/>
    <mergeCell ref="K6:M6"/>
    <mergeCell ref="Q22:W24"/>
    <mergeCell ref="W29:W30"/>
    <mergeCell ref="Q29:Q30"/>
    <mergeCell ref="R29:R30"/>
    <mergeCell ref="S29:S30"/>
    <mergeCell ref="T29:T30"/>
    <mergeCell ref="U29:V29"/>
  </mergeCells>
  <phoneticPr fontId="9" type="noConversion"/>
  <pageMargins left="0.7" right="0.7" top="0.78740157499999996" bottom="0.78740157499999996" header="0.3" footer="0.3"/>
  <pageSetup paperSize="9" scale="97" fitToHeight="0" orientation="portrait" r:id="rId1"/>
  <rowBreaks count="1" manualBreakCount="1">
    <brk id="24"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E145F-EE33-4135-B58A-17EE894019A5}">
  <sheetPr>
    <pageSetUpPr fitToPage="1"/>
  </sheetPr>
  <dimension ref="A2:I42"/>
  <sheetViews>
    <sheetView showGridLines="0" zoomScale="120" zoomScaleNormal="120" workbookViewId="0"/>
  </sheetViews>
  <sheetFormatPr baseColWidth="10" defaultRowHeight="14.25" customHeight="1" x14ac:dyDescent="0.2"/>
  <cols>
    <col min="1" max="10" width="11.5" customWidth="1"/>
  </cols>
  <sheetData>
    <row r="2" spans="1:9" ht="14.25" customHeight="1" x14ac:dyDescent="0.25">
      <c r="A2" s="308" t="s">
        <v>369</v>
      </c>
      <c r="B2" s="308"/>
      <c r="C2" s="308"/>
      <c r="D2" s="308"/>
      <c r="E2" s="308"/>
      <c r="F2" s="308"/>
      <c r="G2" s="308"/>
      <c r="H2" s="308"/>
    </row>
    <row r="4" spans="1:9" ht="14.25" customHeight="1" x14ac:dyDescent="0.25">
      <c r="A4" s="75" t="s">
        <v>200</v>
      </c>
      <c r="B4" s="75"/>
      <c r="C4" s="75"/>
      <c r="D4" s="75"/>
      <c r="E4" s="75"/>
      <c r="F4" s="75"/>
      <c r="G4" s="75"/>
      <c r="H4" s="75"/>
      <c r="I4" s="75"/>
    </row>
    <row r="5" spans="1:9" ht="14.25" customHeight="1" x14ac:dyDescent="0.25">
      <c r="A5" s="30"/>
      <c r="B5" s="30"/>
      <c r="C5" s="30"/>
      <c r="D5" s="30"/>
      <c r="E5" s="30"/>
      <c r="F5" s="30"/>
      <c r="G5" s="91">
        <v>2025</v>
      </c>
      <c r="H5" s="91">
        <v>2024</v>
      </c>
      <c r="I5" s="91">
        <v>2023</v>
      </c>
    </row>
    <row r="6" spans="1:9" ht="14.25" customHeight="1" x14ac:dyDescent="0.2">
      <c r="A6" s="90" t="s">
        <v>0</v>
      </c>
      <c r="B6" s="24"/>
      <c r="C6" s="24"/>
      <c r="D6" s="24"/>
      <c r="E6" s="24"/>
      <c r="F6" s="24"/>
      <c r="G6" s="24" t="s">
        <v>620</v>
      </c>
      <c r="H6" s="24">
        <v>79</v>
      </c>
      <c r="I6" s="24">
        <v>64</v>
      </c>
    </row>
    <row r="7" spans="1:9" ht="14.25" customHeight="1" x14ac:dyDescent="0.2">
      <c r="A7" s="28" t="s">
        <v>1</v>
      </c>
      <c r="B7" s="28"/>
      <c r="C7" s="30"/>
      <c r="D7" s="30"/>
      <c r="E7" s="30"/>
      <c r="F7" s="30"/>
      <c r="G7" s="70">
        <v>390</v>
      </c>
      <c r="H7" s="70">
        <v>354</v>
      </c>
      <c r="I7" s="70">
        <v>282</v>
      </c>
    </row>
    <row r="8" spans="1:9" ht="14.25" customHeight="1" x14ac:dyDescent="0.25">
      <c r="A8" s="8" t="s">
        <v>4</v>
      </c>
      <c r="B8" s="9"/>
      <c r="C8" s="9"/>
      <c r="D8" s="9"/>
      <c r="E8" s="9"/>
      <c r="F8" s="9"/>
      <c r="G8" s="26" t="s">
        <v>621</v>
      </c>
      <c r="H8" s="8">
        <v>433</v>
      </c>
      <c r="I8" s="8">
        <v>346</v>
      </c>
    </row>
    <row r="10" spans="1:9" ht="14.25" customHeight="1" x14ac:dyDescent="0.2">
      <c r="A10" s="161" t="s">
        <v>201</v>
      </c>
      <c r="B10" s="161"/>
      <c r="C10" s="161"/>
      <c r="D10" s="161"/>
      <c r="E10" s="161"/>
      <c r="F10" s="161"/>
      <c r="G10" s="161">
        <v>38</v>
      </c>
      <c r="H10" s="161">
        <v>30</v>
      </c>
      <c r="I10" s="161">
        <v>34</v>
      </c>
    </row>
    <row r="11" spans="1:9" ht="14.25" customHeight="1" x14ac:dyDescent="0.2">
      <c r="A11" s="162" t="s">
        <v>603</v>
      </c>
      <c r="B11" s="162"/>
      <c r="C11" s="162"/>
      <c r="D11" s="162"/>
      <c r="E11" s="162"/>
      <c r="F11" s="162"/>
      <c r="G11" s="162">
        <v>86</v>
      </c>
      <c r="H11" s="232" t="s">
        <v>604</v>
      </c>
      <c r="I11" s="232" t="s">
        <v>605</v>
      </c>
    </row>
    <row r="12" spans="1:9" ht="14.25" customHeight="1" x14ac:dyDescent="0.2">
      <c r="A12" s="44"/>
      <c r="B12" s="44"/>
      <c r="C12" s="44"/>
      <c r="D12" s="44"/>
      <c r="E12" s="44"/>
      <c r="F12" s="44"/>
      <c r="G12" s="44"/>
      <c r="H12" s="233"/>
      <c r="I12" s="233"/>
    </row>
    <row r="13" spans="1:9" ht="14.25" customHeight="1" x14ac:dyDescent="0.2">
      <c r="A13" s="44" t="s">
        <v>606</v>
      </c>
    </row>
    <row r="16" spans="1:9" ht="14.25" customHeight="1" x14ac:dyDescent="0.25">
      <c r="A16" s="75" t="s">
        <v>202</v>
      </c>
      <c r="B16" s="75"/>
      <c r="C16" s="75"/>
      <c r="D16" s="75"/>
      <c r="E16" s="75"/>
      <c r="F16" s="75"/>
      <c r="G16" s="75"/>
      <c r="H16" s="75"/>
      <c r="I16" s="75"/>
    </row>
    <row r="17" spans="1:9" ht="14.25" customHeight="1" x14ac:dyDescent="0.25">
      <c r="A17" s="30"/>
      <c r="B17" s="30"/>
      <c r="C17" s="30"/>
      <c r="D17" s="30"/>
      <c r="E17" s="30"/>
      <c r="F17" s="30"/>
      <c r="G17" s="91">
        <v>2025</v>
      </c>
      <c r="H17" s="91">
        <v>2024</v>
      </c>
      <c r="I17" s="91">
        <v>2023</v>
      </c>
    </row>
    <row r="18" spans="1:9" ht="14.25" customHeight="1" x14ac:dyDescent="0.2">
      <c r="A18" s="90" t="s">
        <v>190</v>
      </c>
      <c r="B18" s="24"/>
      <c r="C18" s="24"/>
      <c r="D18" s="24"/>
      <c r="E18" s="24"/>
      <c r="F18" s="24"/>
      <c r="G18" s="24" t="s">
        <v>622</v>
      </c>
      <c r="H18" s="24">
        <v>171</v>
      </c>
      <c r="I18" s="24">
        <v>140</v>
      </c>
    </row>
    <row r="19" spans="1:9" ht="14.25" customHeight="1" x14ac:dyDescent="0.2">
      <c r="A19" s="90" t="s">
        <v>203</v>
      </c>
      <c r="B19" s="24"/>
      <c r="C19" s="24"/>
      <c r="D19" s="24"/>
      <c r="E19" s="24"/>
      <c r="F19" s="24"/>
      <c r="G19" s="24" t="s">
        <v>623</v>
      </c>
      <c r="H19" s="24">
        <v>184</v>
      </c>
      <c r="I19" s="24">
        <v>124</v>
      </c>
    </row>
    <row r="20" spans="1:9" ht="14.25" customHeight="1" x14ac:dyDescent="0.2">
      <c r="A20" s="28" t="s">
        <v>607</v>
      </c>
      <c r="B20" s="30"/>
      <c r="C20" s="30"/>
      <c r="D20" s="30"/>
      <c r="E20" s="30"/>
      <c r="F20" s="30"/>
      <c r="G20" s="70" t="s">
        <v>3</v>
      </c>
      <c r="H20" s="70" t="s">
        <v>3</v>
      </c>
      <c r="I20" s="70">
        <v>3</v>
      </c>
    </row>
    <row r="21" spans="1:9" ht="14.25" customHeight="1" x14ac:dyDescent="0.2">
      <c r="A21" s="92" t="s">
        <v>204</v>
      </c>
      <c r="B21" s="93"/>
      <c r="C21" s="93"/>
      <c r="D21" s="93"/>
      <c r="E21" s="93"/>
      <c r="F21" s="93"/>
      <c r="G21" s="94">
        <v>2</v>
      </c>
      <c r="H21" s="94">
        <v>1</v>
      </c>
      <c r="I21" s="94">
        <v>4</v>
      </c>
    </row>
    <row r="22" spans="1:9" ht="14.25" customHeight="1" x14ac:dyDescent="0.2">
      <c r="A22" t="s">
        <v>205</v>
      </c>
      <c r="G22" s="5">
        <v>4</v>
      </c>
      <c r="H22">
        <v>3</v>
      </c>
      <c r="I22" s="5" t="s">
        <v>3</v>
      </c>
    </row>
    <row r="23" spans="1:9" ht="14.25" customHeight="1" x14ac:dyDescent="0.25">
      <c r="A23" s="8" t="s">
        <v>4</v>
      </c>
      <c r="B23" s="9"/>
      <c r="C23" s="9"/>
      <c r="D23" s="9"/>
      <c r="E23" s="9"/>
      <c r="F23" s="9"/>
      <c r="G23" s="26" t="s">
        <v>624</v>
      </c>
      <c r="H23" s="8">
        <v>358</v>
      </c>
      <c r="I23" s="8">
        <v>267</v>
      </c>
    </row>
    <row r="25" spans="1:9" ht="14.25" customHeight="1" x14ac:dyDescent="0.25">
      <c r="A25" s="28" t="s">
        <v>206</v>
      </c>
      <c r="B25" s="30"/>
      <c r="C25" s="30"/>
      <c r="D25" s="30"/>
      <c r="E25" s="30"/>
      <c r="F25" s="30"/>
      <c r="G25" s="91"/>
      <c r="H25" s="91"/>
      <c r="I25" s="91"/>
    </row>
    <row r="26" spans="1:9" ht="14.25" customHeight="1" x14ac:dyDescent="0.2">
      <c r="A26" s="123" t="s">
        <v>190</v>
      </c>
      <c r="B26" s="93"/>
      <c r="C26" s="93"/>
      <c r="D26" s="93"/>
      <c r="E26" s="93"/>
      <c r="F26" s="93"/>
      <c r="G26" s="94">
        <v>1</v>
      </c>
      <c r="H26" s="94">
        <v>1</v>
      </c>
      <c r="I26" s="94">
        <v>4</v>
      </c>
    </row>
    <row r="27" spans="1:9" ht="14.25" customHeight="1" x14ac:dyDescent="0.2">
      <c r="A27" s="123" t="s">
        <v>207</v>
      </c>
      <c r="B27" s="93"/>
      <c r="C27" s="93"/>
      <c r="D27" s="93"/>
      <c r="E27" s="93"/>
      <c r="F27" s="93"/>
      <c r="G27" s="94">
        <v>1</v>
      </c>
      <c r="H27" s="94">
        <v>1</v>
      </c>
      <c r="I27" s="94">
        <v>3</v>
      </c>
    </row>
    <row r="28" spans="1:9" ht="14.25" customHeight="1" x14ac:dyDescent="0.2">
      <c r="A28" s="123" t="s">
        <v>608</v>
      </c>
      <c r="B28" s="93"/>
      <c r="C28" s="93"/>
      <c r="D28" s="93"/>
      <c r="E28" s="93"/>
      <c r="F28" s="93"/>
      <c r="G28" s="94" t="s">
        <v>3</v>
      </c>
      <c r="H28" s="94" t="s">
        <v>3</v>
      </c>
      <c r="I28" s="94" t="s">
        <v>3</v>
      </c>
    </row>
    <row r="29" spans="1:9" ht="14.25" customHeight="1" x14ac:dyDescent="0.25">
      <c r="A29" s="8" t="s">
        <v>17</v>
      </c>
      <c r="B29" s="9"/>
      <c r="C29" s="9"/>
      <c r="D29" s="9"/>
      <c r="E29" s="9"/>
      <c r="F29" s="9"/>
      <c r="G29" s="8">
        <v>130</v>
      </c>
      <c r="H29" s="8">
        <v>75</v>
      </c>
      <c r="I29" s="8">
        <v>79</v>
      </c>
    </row>
    <row r="32" spans="1:9" ht="14.25" customHeight="1" x14ac:dyDescent="0.25">
      <c r="A32" s="75" t="s">
        <v>198</v>
      </c>
      <c r="B32" s="133"/>
      <c r="C32" s="133"/>
      <c r="D32" s="133"/>
      <c r="E32" s="133"/>
      <c r="F32" s="133"/>
      <c r="G32" s="133"/>
      <c r="H32" s="133"/>
      <c r="I32" s="133"/>
    </row>
    <row r="33" spans="1:9" ht="13.6" customHeight="1" x14ac:dyDescent="0.2"/>
    <row r="34" spans="1:9" ht="14.25" customHeight="1" x14ac:dyDescent="0.25">
      <c r="A34" s="117" t="s">
        <v>571</v>
      </c>
      <c r="B34" s="117"/>
      <c r="C34" s="117"/>
      <c r="D34" s="117"/>
      <c r="E34" s="117"/>
      <c r="F34" s="45"/>
      <c r="G34" s="45">
        <v>2025</v>
      </c>
      <c r="H34" s="45">
        <v>2024</v>
      </c>
      <c r="I34" s="45">
        <v>2023</v>
      </c>
    </row>
    <row r="35" spans="1:9" ht="14.25" customHeight="1" x14ac:dyDescent="0.2">
      <c r="A35" s="207" t="s">
        <v>44</v>
      </c>
      <c r="B35" s="35" t="s">
        <v>572</v>
      </c>
      <c r="C35" s="35"/>
      <c r="D35" s="35"/>
      <c r="E35" s="35"/>
      <c r="F35" s="35"/>
      <c r="G35" s="35">
        <v>252</v>
      </c>
      <c r="H35" s="15">
        <v>300</v>
      </c>
      <c r="I35" s="35">
        <v>224</v>
      </c>
    </row>
    <row r="36" spans="1:9" ht="14.25" customHeight="1" x14ac:dyDescent="0.2">
      <c r="A36" s="37" t="s">
        <v>48</v>
      </c>
      <c r="B36" s="14" t="s">
        <v>572</v>
      </c>
      <c r="C36" s="14"/>
      <c r="D36" s="14"/>
      <c r="E36" s="14"/>
      <c r="F36" s="14"/>
      <c r="G36" s="14">
        <v>63</v>
      </c>
      <c r="H36" s="15">
        <v>46</v>
      </c>
      <c r="I36" s="14">
        <v>32</v>
      </c>
    </row>
    <row r="37" spans="1:9" ht="14.25" customHeight="1" x14ac:dyDescent="0.2">
      <c r="A37" s="24" t="s">
        <v>49</v>
      </c>
      <c r="B37" s="14" t="s">
        <v>572</v>
      </c>
      <c r="C37" s="14"/>
      <c r="D37" s="14"/>
      <c r="E37" s="14"/>
      <c r="F37" s="15"/>
      <c r="G37" s="14">
        <v>14</v>
      </c>
      <c r="H37" s="15">
        <v>11</v>
      </c>
      <c r="I37" s="14">
        <v>8</v>
      </c>
    </row>
    <row r="38" spans="1:9" ht="14.25" customHeight="1" x14ac:dyDescent="0.2">
      <c r="A38" s="24" t="s">
        <v>50</v>
      </c>
      <c r="B38" s="14" t="s">
        <v>572</v>
      </c>
      <c r="C38" s="14"/>
      <c r="D38" s="14"/>
      <c r="E38" s="14"/>
      <c r="F38" s="15"/>
      <c r="G38" s="14">
        <v>2</v>
      </c>
      <c r="H38" s="15" t="s">
        <v>3</v>
      </c>
      <c r="I38" s="14">
        <v>2</v>
      </c>
    </row>
    <row r="39" spans="1:9" ht="14.25" customHeight="1" x14ac:dyDescent="0.2">
      <c r="A39" s="37" t="s">
        <v>51</v>
      </c>
      <c r="B39" s="14" t="s">
        <v>572</v>
      </c>
      <c r="C39" s="14"/>
      <c r="D39" s="14"/>
      <c r="E39" s="14"/>
      <c r="F39" s="15"/>
      <c r="G39" s="15">
        <v>1</v>
      </c>
      <c r="H39" s="15" t="s">
        <v>3</v>
      </c>
      <c r="I39" s="15" t="s">
        <v>3</v>
      </c>
    </row>
    <row r="40" spans="1:9" ht="14.25" customHeight="1" x14ac:dyDescent="0.2">
      <c r="A40" s="37" t="s">
        <v>45</v>
      </c>
      <c r="B40" s="14" t="s">
        <v>572</v>
      </c>
      <c r="C40" s="14"/>
      <c r="D40" s="14"/>
      <c r="E40" s="14"/>
      <c r="F40" s="15"/>
      <c r="G40" s="15">
        <v>3</v>
      </c>
      <c r="H40" s="15" t="s">
        <v>3</v>
      </c>
      <c r="I40" s="15" t="s">
        <v>3</v>
      </c>
    </row>
    <row r="41" spans="1:9" ht="14.25" customHeight="1" x14ac:dyDescent="0.2">
      <c r="A41" s="208" t="s">
        <v>209</v>
      </c>
      <c r="B41" s="39" t="s">
        <v>572</v>
      </c>
      <c r="C41" s="39"/>
      <c r="D41" s="39"/>
      <c r="E41" s="39"/>
      <c r="F41" s="181"/>
      <c r="G41" s="15" t="s">
        <v>3</v>
      </c>
      <c r="H41" s="181">
        <v>1</v>
      </c>
      <c r="I41" s="181">
        <v>1</v>
      </c>
    </row>
    <row r="42" spans="1:9" ht="14.25" customHeight="1" x14ac:dyDescent="0.25">
      <c r="A42" s="26" t="s">
        <v>4</v>
      </c>
      <c r="B42" s="9"/>
      <c r="C42" s="9"/>
      <c r="D42" s="9"/>
      <c r="E42" s="9"/>
      <c r="F42" s="10"/>
      <c r="G42" s="10">
        <v>335</v>
      </c>
      <c r="H42" s="8">
        <f>SUM(H35:H41)</f>
        <v>358</v>
      </c>
      <c r="I42" s="10">
        <f>SUM(I35:I41)</f>
        <v>267</v>
      </c>
    </row>
  </sheetData>
  <sheetProtection algorithmName="SHA-512" hashValue="Z1MUrbVJWK+IdbwXjIdSpGgezlxCUsxsUo6HRIk6724jAPWunnljVwA1vniSl83d/YkFzvKu6gpDULBNDG3KZw==" saltValue="MNpDlWBp4EH/G1mav1Pe5g==" spinCount="100000" sheet="1" objects="1" scenarios="1"/>
  <mergeCells count="1">
    <mergeCell ref="A2:H2"/>
  </mergeCells>
  <phoneticPr fontId="9" type="noConversion"/>
  <pageMargins left="0.7" right="0.7" top="0.78740157499999996" bottom="0.78740157499999996" header="0.3" footer="0.3"/>
  <pageSetup paperSize="9" scale="8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F05E7-AA2A-49FE-AE5A-16405B0C51CC}">
  <sheetPr>
    <pageSetUpPr fitToPage="1"/>
  </sheetPr>
  <dimension ref="A2:I39"/>
  <sheetViews>
    <sheetView showGridLines="0" zoomScale="120" zoomScaleNormal="120" workbookViewId="0"/>
  </sheetViews>
  <sheetFormatPr baseColWidth="10" defaultRowHeight="14.25" customHeight="1" x14ac:dyDescent="0.2"/>
  <cols>
    <col min="1" max="10" width="11.5" customWidth="1"/>
  </cols>
  <sheetData>
    <row r="2" spans="1:9" ht="14.25" customHeight="1" x14ac:dyDescent="0.25">
      <c r="A2" s="305" t="s">
        <v>370</v>
      </c>
      <c r="B2" s="305"/>
      <c r="C2" s="305"/>
      <c r="D2" s="305"/>
      <c r="E2" s="305"/>
      <c r="F2" s="305"/>
      <c r="G2" s="305"/>
      <c r="H2" s="305"/>
    </row>
    <row r="4" spans="1:9" ht="14.25" customHeight="1" x14ac:dyDescent="0.25">
      <c r="A4" s="75" t="s">
        <v>200</v>
      </c>
      <c r="B4" s="75"/>
      <c r="C4" s="75"/>
      <c r="D4" s="75"/>
      <c r="E4" s="75"/>
      <c r="F4" s="75"/>
      <c r="G4" s="75"/>
      <c r="H4" s="75"/>
      <c r="I4" s="75"/>
    </row>
    <row r="5" spans="1:9" ht="14.25" customHeight="1" x14ac:dyDescent="0.25">
      <c r="A5" s="30"/>
      <c r="B5" s="30"/>
      <c r="C5" s="30"/>
      <c r="D5" s="30"/>
      <c r="E5" s="91"/>
      <c r="F5" s="91"/>
      <c r="G5" s="91">
        <v>2025</v>
      </c>
      <c r="H5" s="91">
        <v>2024</v>
      </c>
      <c r="I5" s="91">
        <v>2023</v>
      </c>
    </row>
    <row r="6" spans="1:9" ht="14.25" customHeight="1" x14ac:dyDescent="0.2">
      <c r="A6" s="90" t="s">
        <v>0</v>
      </c>
      <c r="B6" s="24"/>
      <c r="C6" s="24"/>
      <c r="D6" s="24"/>
      <c r="E6" s="24"/>
      <c r="F6" s="24"/>
      <c r="G6" s="24" t="s">
        <v>625</v>
      </c>
      <c r="H6" s="24">
        <v>93</v>
      </c>
      <c r="I6" s="24">
        <v>68</v>
      </c>
    </row>
    <row r="7" spans="1:9" ht="14.25" customHeight="1" x14ac:dyDescent="0.2">
      <c r="A7" s="90" t="s">
        <v>1</v>
      </c>
      <c r="B7" s="24"/>
      <c r="C7" s="24"/>
      <c r="D7" s="24"/>
      <c r="E7" s="24"/>
      <c r="F7" s="24"/>
      <c r="G7" s="24" t="s">
        <v>626</v>
      </c>
      <c r="H7" s="24">
        <v>380</v>
      </c>
      <c r="I7" s="24">
        <v>532</v>
      </c>
    </row>
    <row r="8" spans="1:9" ht="14.25" customHeight="1" x14ac:dyDescent="0.2">
      <c r="A8" s="90" t="s">
        <v>208</v>
      </c>
      <c r="B8" s="24"/>
      <c r="C8" s="24"/>
      <c r="D8" s="24"/>
      <c r="E8" s="24"/>
      <c r="F8" s="24"/>
      <c r="G8" s="24" t="s">
        <v>627</v>
      </c>
      <c r="H8" s="24">
        <v>1</v>
      </c>
      <c r="I8" s="24" t="s">
        <v>3</v>
      </c>
    </row>
    <row r="9" spans="1:9" ht="14.25" customHeight="1" x14ac:dyDescent="0.25">
      <c r="A9" s="8" t="s">
        <v>4</v>
      </c>
      <c r="B9" s="9"/>
      <c r="C9" s="9"/>
      <c r="D9" s="9"/>
      <c r="E9" s="8"/>
      <c r="F9" s="8"/>
      <c r="G9" s="8">
        <v>387</v>
      </c>
      <c r="H9" s="8">
        <v>473</v>
      </c>
      <c r="I9" s="8">
        <v>600</v>
      </c>
    </row>
    <row r="10" spans="1:9" ht="14.25" customHeight="1" x14ac:dyDescent="0.2">
      <c r="A10" s="44"/>
      <c r="B10" s="44"/>
      <c r="C10" s="44"/>
      <c r="D10" s="44"/>
      <c r="E10" s="44"/>
      <c r="F10" s="44"/>
      <c r="G10" s="44"/>
      <c r="H10" s="44"/>
      <c r="I10" s="44"/>
    </row>
    <row r="11" spans="1:9" ht="14.25" customHeight="1" x14ac:dyDescent="0.2">
      <c r="A11" s="161" t="s">
        <v>201</v>
      </c>
      <c r="B11" s="161"/>
      <c r="C11" s="161"/>
      <c r="D11" s="161"/>
      <c r="E11" s="161"/>
      <c r="F11" s="161"/>
      <c r="G11" s="161">
        <v>25</v>
      </c>
      <c r="H11" s="161">
        <v>32</v>
      </c>
      <c r="I11" s="161">
        <v>34</v>
      </c>
    </row>
    <row r="12" spans="1:9" ht="28.8" customHeight="1" x14ac:dyDescent="0.2">
      <c r="A12" s="309" t="s">
        <v>611</v>
      </c>
      <c r="B12" s="309"/>
      <c r="C12" s="309"/>
      <c r="D12" s="309"/>
      <c r="E12" s="162"/>
      <c r="F12" s="162"/>
      <c r="G12" s="232">
        <v>362</v>
      </c>
      <c r="H12" s="232" t="s">
        <v>609</v>
      </c>
      <c r="I12" s="232" t="s">
        <v>610</v>
      </c>
    </row>
    <row r="13" spans="1:9" ht="14.25" customHeight="1" x14ac:dyDescent="0.2">
      <c r="A13" s="234"/>
      <c r="B13" s="234"/>
      <c r="C13" s="234"/>
      <c r="D13" s="234"/>
      <c r="E13" s="44"/>
      <c r="F13" s="44"/>
      <c r="G13" s="44"/>
      <c r="H13" s="44"/>
      <c r="I13" s="44"/>
    </row>
    <row r="14" spans="1:9" ht="14.25" customHeight="1" x14ac:dyDescent="0.2">
      <c r="A14" s="44" t="s">
        <v>628</v>
      </c>
      <c r="B14" s="234"/>
      <c r="C14" s="234"/>
      <c r="D14" s="234"/>
      <c r="E14" s="44"/>
      <c r="F14" s="44"/>
      <c r="G14" s="44"/>
      <c r="H14" s="44"/>
      <c r="I14" s="44"/>
    </row>
    <row r="17" spans="1:9" ht="14.25" customHeight="1" x14ac:dyDescent="0.25">
      <c r="A17" s="75" t="s">
        <v>202</v>
      </c>
      <c r="B17" s="75"/>
      <c r="C17" s="75"/>
      <c r="D17" s="75"/>
      <c r="E17" s="75"/>
      <c r="F17" s="75"/>
      <c r="G17" s="75"/>
      <c r="H17" s="75"/>
      <c r="I17" s="75"/>
    </row>
    <row r="18" spans="1:9" ht="14.25" customHeight="1" x14ac:dyDescent="0.25">
      <c r="A18" s="30"/>
      <c r="B18" s="30"/>
      <c r="C18" s="30"/>
      <c r="D18" s="30"/>
      <c r="E18" s="91"/>
      <c r="F18" s="91"/>
      <c r="G18" s="91">
        <v>2025</v>
      </c>
      <c r="H18" s="91">
        <v>2024</v>
      </c>
      <c r="I18" s="91">
        <v>2023</v>
      </c>
    </row>
    <row r="19" spans="1:9" ht="14.25" customHeight="1" x14ac:dyDescent="0.2">
      <c r="A19" s="90" t="s">
        <v>190</v>
      </c>
      <c r="B19" s="24"/>
      <c r="C19" s="24"/>
      <c r="D19" s="24"/>
      <c r="E19" s="24"/>
      <c r="F19" s="24"/>
      <c r="G19" s="24" t="s">
        <v>629</v>
      </c>
      <c r="H19" s="24">
        <v>350</v>
      </c>
      <c r="I19" s="24">
        <v>460</v>
      </c>
    </row>
    <row r="20" spans="1:9" ht="14.25" customHeight="1" x14ac:dyDescent="0.2">
      <c r="A20" s="90" t="s">
        <v>203</v>
      </c>
      <c r="B20" s="24"/>
      <c r="C20" s="24"/>
      <c r="D20" s="24"/>
      <c r="E20" s="24"/>
      <c r="F20" s="24"/>
      <c r="G20" s="24" t="s">
        <v>630</v>
      </c>
      <c r="H20" s="24">
        <v>46</v>
      </c>
      <c r="I20" s="24">
        <v>40</v>
      </c>
    </row>
    <row r="21" spans="1:9" ht="14.25" customHeight="1" x14ac:dyDescent="0.2">
      <c r="A21" s="28" t="s">
        <v>607</v>
      </c>
      <c r="B21" s="30"/>
      <c r="C21" s="30"/>
      <c r="D21" s="30"/>
      <c r="E21" s="70"/>
      <c r="F21" s="70"/>
      <c r="G21" s="70">
        <v>6</v>
      </c>
      <c r="H21" s="70">
        <v>6</v>
      </c>
      <c r="I21" s="70">
        <v>6</v>
      </c>
    </row>
    <row r="22" spans="1:9" ht="14.25" customHeight="1" x14ac:dyDescent="0.2">
      <c r="A22" s="92" t="s">
        <v>204</v>
      </c>
      <c r="B22" s="93"/>
      <c r="C22" s="93"/>
      <c r="D22" s="93"/>
      <c r="E22" s="94"/>
      <c r="F22" s="94"/>
      <c r="G22" s="94">
        <v>10</v>
      </c>
      <c r="H22" s="94">
        <v>9</v>
      </c>
      <c r="I22" s="94">
        <v>12</v>
      </c>
    </row>
    <row r="23" spans="1:9" ht="14.25" customHeight="1" x14ac:dyDescent="0.2">
      <c r="A23" t="s">
        <v>205</v>
      </c>
      <c r="G23">
        <v>1</v>
      </c>
      <c r="H23" s="5" t="s">
        <v>3</v>
      </c>
      <c r="I23">
        <v>1</v>
      </c>
    </row>
    <row r="24" spans="1:9" ht="14.25" customHeight="1" x14ac:dyDescent="0.25">
      <c r="A24" s="8" t="s">
        <v>4</v>
      </c>
      <c r="B24" s="9"/>
      <c r="C24" s="9"/>
      <c r="D24" s="9"/>
      <c r="E24" s="8"/>
      <c r="F24" s="8"/>
      <c r="G24" s="8">
        <v>326</v>
      </c>
      <c r="H24" s="8">
        <v>402</v>
      </c>
      <c r="I24" s="8">
        <v>507</v>
      </c>
    </row>
    <row r="26" spans="1:9" ht="14.25" customHeight="1" x14ac:dyDescent="0.2">
      <c r="A26" s="7" t="s">
        <v>17</v>
      </c>
      <c r="B26" s="7"/>
      <c r="C26" s="7"/>
      <c r="D26" s="7"/>
      <c r="E26" s="7"/>
      <c r="F26" s="7"/>
      <c r="G26" s="7">
        <v>61</v>
      </c>
      <c r="H26" s="7">
        <v>71</v>
      </c>
      <c r="I26" s="7">
        <v>93</v>
      </c>
    </row>
    <row r="27" spans="1:9" ht="14.25" customHeight="1" x14ac:dyDescent="0.25">
      <c r="A27" s="8" t="s">
        <v>4</v>
      </c>
      <c r="B27" s="8"/>
      <c r="C27" s="8"/>
      <c r="D27" s="8"/>
      <c r="E27" s="8"/>
      <c r="F27" s="8"/>
      <c r="G27" s="8">
        <v>387</v>
      </c>
      <c r="H27" s="8">
        <v>473</v>
      </c>
      <c r="I27" s="8">
        <v>600</v>
      </c>
    </row>
    <row r="30" spans="1:9" ht="14.25" customHeight="1" x14ac:dyDescent="0.25">
      <c r="A30" s="75" t="s">
        <v>198</v>
      </c>
      <c r="B30" s="75"/>
      <c r="C30" s="75"/>
      <c r="D30" s="75"/>
      <c r="E30" s="75"/>
      <c r="F30" s="75"/>
      <c r="G30" s="75"/>
      <c r="H30" s="75"/>
      <c r="I30" s="75"/>
    </row>
    <row r="32" spans="1:9" ht="14.25" customHeight="1" x14ac:dyDescent="0.25">
      <c r="A32" s="117" t="s">
        <v>571</v>
      </c>
      <c r="B32" s="117"/>
      <c r="C32" s="117"/>
      <c r="D32" s="117"/>
      <c r="E32" s="117"/>
      <c r="F32" s="45"/>
      <c r="G32" s="45">
        <v>2025</v>
      </c>
      <c r="H32" s="45">
        <v>2024</v>
      </c>
      <c r="I32" s="45">
        <v>2023</v>
      </c>
    </row>
    <row r="33" spans="1:9" ht="14.25" customHeight="1" x14ac:dyDescent="0.2">
      <c r="A33" s="207" t="s">
        <v>44</v>
      </c>
      <c r="B33" s="35" t="s">
        <v>572</v>
      </c>
      <c r="C33" s="35"/>
      <c r="D33" s="35"/>
      <c r="E33" s="35"/>
      <c r="F33" s="35"/>
      <c r="G33" s="35">
        <v>287</v>
      </c>
      <c r="H33" s="15">
        <v>358</v>
      </c>
      <c r="I33" s="35">
        <v>403</v>
      </c>
    </row>
    <row r="34" spans="1:9" ht="14.25" customHeight="1" x14ac:dyDescent="0.2">
      <c r="A34" s="37" t="s">
        <v>48</v>
      </c>
      <c r="B34" s="14" t="s">
        <v>572</v>
      </c>
      <c r="C34" s="14"/>
      <c r="D34" s="14"/>
      <c r="E34" s="14"/>
      <c r="F34" s="14"/>
      <c r="G34" s="14">
        <v>38</v>
      </c>
      <c r="H34" s="15">
        <v>44</v>
      </c>
      <c r="I34" s="14">
        <v>89</v>
      </c>
    </row>
    <row r="35" spans="1:9" ht="14.25" customHeight="1" x14ac:dyDescent="0.2">
      <c r="A35" s="37" t="s">
        <v>199</v>
      </c>
      <c r="B35" s="14" t="s">
        <v>572</v>
      </c>
      <c r="C35" s="14"/>
      <c r="D35" s="14"/>
      <c r="E35" s="14"/>
      <c r="F35" s="14"/>
      <c r="G35" s="14">
        <v>1</v>
      </c>
      <c r="H35" s="15" t="s">
        <v>3</v>
      </c>
      <c r="I35" s="14">
        <v>15</v>
      </c>
    </row>
    <row r="36" spans="1:9" ht="14.25" customHeight="1" x14ac:dyDescent="0.2">
      <c r="A36" s="37" t="s">
        <v>51</v>
      </c>
      <c r="B36" s="14" t="s">
        <v>572</v>
      </c>
      <c r="C36" s="14"/>
      <c r="D36" s="14"/>
      <c r="E36" s="14"/>
      <c r="F36" s="14"/>
      <c r="G36" s="15" t="s">
        <v>3</v>
      </c>
      <c r="H36" s="15" t="s">
        <v>3</v>
      </c>
      <c r="I36" s="15" t="s">
        <v>3</v>
      </c>
    </row>
    <row r="37" spans="1:9" ht="14.25" customHeight="1" x14ac:dyDescent="0.2">
      <c r="A37" s="37" t="s">
        <v>45</v>
      </c>
      <c r="B37" s="14" t="s">
        <v>572</v>
      </c>
      <c r="C37" s="14"/>
      <c r="D37" s="14"/>
      <c r="E37" s="14"/>
      <c r="F37" s="14"/>
      <c r="G37" s="15" t="s">
        <v>3</v>
      </c>
      <c r="H37" s="15" t="s">
        <v>3</v>
      </c>
      <c r="I37" s="15" t="s">
        <v>3</v>
      </c>
    </row>
    <row r="38" spans="1:9" ht="14.25" customHeight="1" x14ac:dyDescent="0.2">
      <c r="A38" s="208" t="s">
        <v>209</v>
      </c>
      <c r="B38" s="39" t="s">
        <v>572</v>
      </c>
      <c r="C38" s="39"/>
      <c r="D38" s="39"/>
      <c r="E38" s="39"/>
      <c r="F38" s="181"/>
      <c r="G38" s="181" t="s">
        <v>3</v>
      </c>
      <c r="H38" s="181" t="s">
        <v>3</v>
      </c>
      <c r="I38" s="181" t="s">
        <v>3</v>
      </c>
    </row>
    <row r="39" spans="1:9" ht="14.25" customHeight="1" x14ac:dyDescent="0.25">
      <c r="A39" s="26" t="s">
        <v>4</v>
      </c>
      <c r="B39" s="9"/>
      <c r="C39" s="9"/>
      <c r="D39" s="9"/>
      <c r="E39" s="9"/>
      <c r="F39" s="10"/>
      <c r="G39" s="10">
        <v>326</v>
      </c>
      <c r="H39" s="8">
        <f>SUM(H33:H38)</f>
        <v>402</v>
      </c>
      <c r="I39" s="10">
        <f>SUM(I33:I38)</f>
        <v>507</v>
      </c>
    </row>
  </sheetData>
  <sheetProtection algorithmName="SHA-512" hashValue="jpVNUBInZXvXiO0w1OnxwbgLcqxfxy0w7bYT1wSeta/Wmwc0XvrIDuLtO807DBtNUGhjgc0oIL92xBvChMsAWw==" saltValue="XPhY+h/M135Urn3wNdGB+w==" spinCount="100000" sheet="1" objects="1" scenarios="1"/>
  <mergeCells count="2">
    <mergeCell ref="A2:H2"/>
    <mergeCell ref="A12:D12"/>
  </mergeCells>
  <pageMargins left="0.70866141732283472" right="0.70866141732283472" top="0.78740157480314965" bottom="0.78740157480314965" header="0.31496062992125984" footer="0.31496062992125984"/>
  <pageSetup paperSize="9" scale="97" fitToHeight="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8D930-66C6-4CA8-9A8A-2E97B8161511}">
  <sheetPr>
    <pageSetUpPr fitToPage="1"/>
  </sheetPr>
  <dimension ref="A2:K312"/>
  <sheetViews>
    <sheetView showGridLines="0" zoomScale="120" zoomScaleNormal="120" workbookViewId="0">
      <selection activeCell="M278" sqref="M278"/>
    </sheetView>
  </sheetViews>
  <sheetFormatPr baseColWidth="10" defaultRowHeight="14.25" customHeight="1" x14ac:dyDescent="0.2"/>
  <cols>
    <col min="8" max="10" width="11.5" customWidth="1"/>
  </cols>
  <sheetData>
    <row r="2" spans="1:11" ht="14.25" customHeight="1" x14ac:dyDescent="0.25">
      <c r="A2" s="305" t="s">
        <v>445</v>
      </c>
      <c r="B2" s="305"/>
      <c r="C2" s="305"/>
      <c r="D2" s="305"/>
      <c r="E2" s="305"/>
      <c r="F2" s="305"/>
      <c r="G2" s="305"/>
      <c r="H2" s="305"/>
      <c r="I2" s="305"/>
      <c r="J2" s="305"/>
    </row>
    <row r="4" spans="1:11" ht="14.25" customHeight="1" x14ac:dyDescent="0.25">
      <c r="A4" s="154" t="s">
        <v>372</v>
      </c>
      <c r="B4" s="154"/>
      <c r="C4" s="154"/>
      <c r="D4" s="154"/>
      <c r="E4" s="154"/>
      <c r="F4" s="154"/>
      <c r="G4" s="154"/>
      <c r="H4" s="154"/>
      <c r="I4" s="154"/>
      <c r="J4" s="154"/>
    </row>
    <row r="5" spans="1:11" ht="14.25" customHeight="1" x14ac:dyDescent="0.25">
      <c r="A5" s="124"/>
      <c r="B5" s="124"/>
      <c r="C5" s="124"/>
      <c r="D5" s="124"/>
      <c r="E5" s="124"/>
      <c r="F5" s="124"/>
      <c r="G5" s="124"/>
      <c r="H5" s="124"/>
      <c r="I5" s="124"/>
      <c r="J5" s="124"/>
    </row>
    <row r="6" spans="1:11" ht="14.25" customHeight="1" x14ac:dyDescent="0.25">
      <c r="A6" s="133" t="s">
        <v>396</v>
      </c>
      <c r="B6" s="133"/>
      <c r="C6" s="133"/>
      <c r="D6" s="133"/>
      <c r="E6" s="133"/>
      <c r="F6" s="133"/>
      <c r="G6" s="133"/>
      <c r="H6" s="133"/>
      <c r="I6" s="133"/>
      <c r="J6" s="3"/>
    </row>
    <row r="7" spans="1:11" ht="14.25" customHeight="1" x14ac:dyDescent="0.25">
      <c r="A7" s="30"/>
      <c r="B7" s="30"/>
      <c r="C7" s="30"/>
      <c r="D7" s="30"/>
      <c r="E7" s="91"/>
      <c r="F7" s="91"/>
      <c r="G7" s="95">
        <v>2025</v>
      </c>
      <c r="H7" s="95">
        <v>2024</v>
      </c>
      <c r="I7" s="95">
        <v>2023</v>
      </c>
    </row>
    <row r="8" spans="1:11" ht="14.25" customHeight="1" x14ac:dyDescent="0.2">
      <c r="A8" s="90" t="s">
        <v>0</v>
      </c>
      <c r="B8" s="24"/>
      <c r="C8" s="24"/>
      <c r="D8" s="24"/>
      <c r="E8" s="24"/>
      <c r="F8" s="24"/>
      <c r="G8" s="218">
        <v>2166</v>
      </c>
      <c r="H8" s="96">
        <v>2350</v>
      </c>
      <c r="I8" s="96">
        <v>1707</v>
      </c>
    </row>
    <row r="9" spans="1:11" ht="14.25" customHeight="1" x14ac:dyDescent="0.2">
      <c r="A9" s="311" t="s">
        <v>210</v>
      </c>
      <c r="B9" s="311"/>
      <c r="C9" s="311"/>
      <c r="D9" s="311"/>
      <c r="E9" s="311"/>
      <c r="F9" s="311"/>
      <c r="G9" s="218">
        <v>10378</v>
      </c>
      <c r="H9" s="96">
        <v>9554</v>
      </c>
      <c r="I9" s="96">
        <v>9787</v>
      </c>
    </row>
    <row r="10" spans="1:11" ht="14.25" customHeight="1" x14ac:dyDescent="0.25">
      <c r="A10" s="8" t="s">
        <v>4</v>
      </c>
      <c r="B10" s="9"/>
      <c r="C10" s="9"/>
      <c r="D10" s="9"/>
      <c r="E10" s="8"/>
      <c r="F10" s="8"/>
      <c r="G10" s="206">
        <v>12544</v>
      </c>
      <c r="H10" s="97">
        <v>11904</v>
      </c>
      <c r="I10" s="97">
        <v>11494</v>
      </c>
      <c r="J10" s="205"/>
      <c r="K10" s="205"/>
    </row>
    <row r="13" spans="1:11" ht="14.25" customHeight="1" x14ac:dyDescent="0.25">
      <c r="A13" s="75" t="s">
        <v>395</v>
      </c>
      <c r="B13" s="75"/>
      <c r="C13" s="75"/>
      <c r="D13" s="75"/>
      <c r="E13" s="75"/>
      <c r="F13" s="75"/>
      <c r="G13" s="75"/>
      <c r="H13" s="75"/>
      <c r="I13" s="75"/>
      <c r="J13" s="1"/>
    </row>
    <row r="14" spans="1:11" ht="14.25" customHeight="1" x14ac:dyDescent="0.25">
      <c r="A14" s="30"/>
      <c r="B14" s="30"/>
      <c r="C14" s="30"/>
      <c r="D14" s="30"/>
      <c r="E14" s="91"/>
      <c r="F14" s="91"/>
      <c r="G14" s="95">
        <v>2025</v>
      </c>
      <c r="H14" s="95">
        <v>2024</v>
      </c>
      <c r="I14" s="95">
        <v>2023</v>
      </c>
    </row>
    <row r="15" spans="1:11" ht="14.25" customHeight="1" x14ac:dyDescent="0.2">
      <c r="A15" s="90" t="s">
        <v>211</v>
      </c>
      <c r="B15" s="24"/>
      <c r="C15" s="24"/>
      <c r="D15" s="24"/>
      <c r="E15" s="24"/>
      <c r="F15" s="24"/>
      <c r="G15" s="218">
        <v>6266</v>
      </c>
      <c r="H15" s="96">
        <v>5651</v>
      </c>
      <c r="I15" s="96">
        <v>5438</v>
      </c>
    </row>
    <row r="16" spans="1:11" ht="14.25" customHeight="1" x14ac:dyDescent="0.2">
      <c r="A16" s="90" t="s">
        <v>212</v>
      </c>
      <c r="B16" s="24"/>
      <c r="C16" s="24"/>
      <c r="D16" s="24"/>
      <c r="E16" s="24"/>
      <c r="F16" s="24"/>
      <c r="G16" s="218"/>
      <c r="H16" s="96"/>
      <c r="I16" s="96"/>
    </row>
    <row r="17" spans="1:9" ht="14.25" customHeight="1" x14ac:dyDescent="0.2">
      <c r="A17" s="150" t="s">
        <v>454</v>
      </c>
      <c r="B17" s="24"/>
      <c r="C17" s="24"/>
      <c r="D17" s="24"/>
      <c r="E17" s="24"/>
      <c r="F17" s="24"/>
      <c r="G17" s="218">
        <v>76</v>
      </c>
      <c r="H17" s="96">
        <v>82</v>
      </c>
      <c r="I17" s="96">
        <v>58</v>
      </c>
    </row>
    <row r="18" spans="1:9" ht="14.25" customHeight="1" x14ac:dyDescent="0.2">
      <c r="A18" s="150" t="s">
        <v>455</v>
      </c>
      <c r="B18" s="24"/>
      <c r="C18" s="24"/>
      <c r="D18" s="24"/>
      <c r="E18" s="24"/>
      <c r="F18" s="24"/>
      <c r="G18" s="218">
        <v>25</v>
      </c>
      <c r="H18" s="96">
        <v>11</v>
      </c>
      <c r="I18" s="96">
        <v>31</v>
      </c>
    </row>
    <row r="19" spans="1:9" ht="14.25" customHeight="1" x14ac:dyDescent="0.2">
      <c r="A19" s="90" t="s">
        <v>213</v>
      </c>
      <c r="B19" s="24"/>
      <c r="C19" s="24"/>
      <c r="D19" s="24"/>
      <c r="E19" s="24"/>
      <c r="F19" s="24"/>
      <c r="G19" s="218"/>
      <c r="H19" s="96"/>
      <c r="I19" s="96"/>
    </row>
    <row r="20" spans="1:9" ht="14.25" customHeight="1" x14ac:dyDescent="0.2">
      <c r="A20" s="150" t="s">
        <v>454</v>
      </c>
      <c r="B20" s="24"/>
      <c r="C20" s="24"/>
      <c r="D20" s="24"/>
      <c r="E20" s="24"/>
      <c r="F20" s="24"/>
      <c r="G20" s="218">
        <v>12</v>
      </c>
      <c r="H20" s="96">
        <v>11</v>
      </c>
      <c r="I20" s="96">
        <v>8</v>
      </c>
    </row>
    <row r="21" spans="1:9" ht="14.25" customHeight="1" x14ac:dyDescent="0.2">
      <c r="A21" s="150" t="s">
        <v>455</v>
      </c>
      <c r="B21" s="24"/>
      <c r="C21" s="24"/>
      <c r="D21" s="24"/>
      <c r="E21" s="24"/>
      <c r="F21" s="24"/>
      <c r="G21" s="218">
        <v>5</v>
      </c>
      <c r="H21" s="96">
        <v>4</v>
      </c>
      <c r="I21" s="96">
        <v>1</v>
      </c>
    </row>
    <row r="22" spans="1:9" ht="14.25" customHeight="1" x14ac:dyDescent="0.2">
      <c r="A22" s="90" t="s">
        <v>214</v>
      </c>
      <c r="B22" s="24"/>
      <c r="C22" s="24"/>
      <c r="D22" s="24"/>
      <c r="E22" s="24"/>
      <c r="F22" s="24"/>
      <c r="G22" s="218">
        <v>3</v>
      </c>
      <c r="H22" s="96">
        <v>5</v>
      </c>
      <c r="I22" s="96">
        <v>1</v>
      </c>
    </row>
    <row r="23" spans="1:9" ht="14.25" customHeight="1" x14ac:dyDescent="0.2">
      <c r="A23" s="90" t="s">
        <v>215</v>
      </c>
      <c r="B23" s="24"/>
      <c r="C23" s="24"/>
      <c r="D23" s="24"/>
      <c r="E23" s="24"/>
      <c r="F23" s="24"/>
      <c r="G23" s="218">
        <v>87</v>
      </c>
      <c r="H23" s="96">
        <v>62</v>
      </c>
      <c r="I23" s="96">
        <v>64</v>
      </c>
    </row>
    <row r="24" spans="1:9" ht="14.25" customHeight="1" x14ac:dyDescent="0.2">
      <c r="A24" s="90" t="s">
        <v>216</v>
      </c>
      <c r="B24" s="24"/>
      <c r="C24" s="24"/>
      <c r="D24" s="24"/>
      <c r="E24" s="24"/>
      <c r="F24" s="24"/>
      <c r="G24" s="218">
        <v>542</v>
      </c>
      <c r="H24" s="96">
        <v>512</v>
      </c>
      <c r="I24" s="96">
        <v>460</v>
      </c>
    </row>
    <row r="25" spans="1:9" ht="14.25" customHeight="1" x14ac:dyDescent="0.2">
      <c r="A25" s="90" t="s">
        <v>217</v>
      </c>
      <c r="B25" s="24"/>
      <c r="C25" s="24"/>
      <c r="D25" s="24"/>
      <c r="E25" s="24"/>
      <c r="F25" s="24"/>
      <c r="G25" s="218">
        <v>119</v>
      </c>
      <c r="H25" s="96">
        <v>132</v>
      </c>
      <c r="I25" s="96">
        <v>128</v>
      </c>
    </row>
    <row r="26" spans="1:9" ht="14.25" customHeight="1" x14ac:dyDescent="0.2">
      <c r="A26" s="90" t="s">
        <v>218</v>
      </c>
      <c r="B26" s="24"/>
      <c r="C26" s="24"/>
      <c r="D26" s="24"/>
      <c r="E26" s="24"/>
      <c r="F26" s="24"/>
      <c r="G26" s="218">
        <v>1595</v>
      </c>
      <c r="H26" s="96">
        <v>1635</v>
      </c>
      <c r="I26" s="96">
        <v>1689</v>
      </c>
    </row>
    <row r="27" spans="1:9" ht="14.25" customHeight="1" x14ac:dyDescent="0.2">
      <c r="A27" s="150" t="s">
        <v>456</v>
      </c>
      <c r="B27" s="24"/>
      <c r="C27" s="24"/>
      <c r="D27" s="24"/>
      <c r="E27" s="24"/>
      <c r="F27" s="24"/>
      <c r="G27" s="218"/>
      <c r="H27" s="96">
        <v>2</v>
      </c>
      <c r="I27" s="96" t="s">
        <v>219</v>
      </c>
    </row>
    <row r="28" spans="1:9" ht="14.25" customHeight="1" x14ac:dyDescent="0.2">
      <c r="A28" s="90" t="s">
        <v>220</v>
      </c>
      <c r="B28" s="24"/>
      <c r="C28" s="24"/>
      <c r="D28" s="24"/>
      <c r="E28" s="24"/>
      <c r="F28" s="24"/>
      <c r="G28" s="218">
        <v>341</v>
      </c>
      <c r="H28" s="96">
        <v>360</v>
      </c>
      <c r="I28" s="96">
        <v>264</v>
      </c>
    </row>
    <row r="29" spans="1:9" ht="14.25" customHeight="1" x14ac:dyDescent="0.2">
      <c r="A29" s="90" t="s">
        <v>221</v>
      </c>
      <c r="B29" s="24"/>
      <c r="C29" s="24"/>
      <c r="D29" s="24"/>
      <c r="E29" s="24"/>
      <c r="F29" s="24"/>
      <c r="G29" s="218">
        <v>11</v>
      </c>
      <c r="H29" s="96">
        <v>8</v>
      </c>
      <c r="I29" s="96">
        <v>6</v>
      </c>
    </row>
    <row r="30" spans="1:9" ht="14.25" customHeight="1" x14ac:dyDescent="0.2">
      <c r="A30" s="90" t="s">
        <v>222</v>
      </c>
      <c r="B30" s="24"/>
      <c r="C30" s="24"/>
      <c r="D30" s="24"/>
      <c r="E30" s="24"/>
      <c r="F30" s="24"/>
      <c r="G30" s="218">
        <v>477</v>
      </c>
      <c r="H30" s="96">
        <v>516</v>
      </c>
      <c r="I30" s="96">
        <v>429</v>
      </c>
    </row>
    <row r="31" spans="1:9" ht="14.25" customHeight="1" x14ac:dyDescent="0.2">
      <c r="A31" s="90" t="s">
        <v>223</v>
      </c>
      <c r="B31" s="24"/>
      <c r="C31" s="24"/>
      <c r="D31" s="24"/>
      <c r="E31" s="24"/>
      <c r="F31" s="24"/>
      <c r="G31" s="218">
        <v>95</v>
      </c>
      <c r="H31" s="96">
        <v>100</v>
      </c>
      <c r="I31" s="96">
        <v>65</v>
      </c>
    </row>
    <row r="32" spans="1:9" ht="14.25" customHeight="1" x14ac:dyDescent="0.2">
      <c r="A32" s="90" t="s">
        <v>224</v>
      </c>
      <c r="B32" s="24"/>
      <c r="C32" s="24"/>
      <c r="D32" s="24"/>
      <c r="E32" s="24"/>
      <c r="F32" s="24"/>
      <c r="G32" s="218">
        <v>693</v>
      </c>
      <c r="H32" s="96">
        <v>649</v>
      </c>
      <c r="I32" s="96">
        <v>502</v>
      </c>
    </row>
    <row r="33" spans="1:11" ht="14.25" customHeight="1" x14ac:dyDescent="0.25">
      <c r="A33" s="8" t="s">
        <v>4</v>
      </c>
      <c r="B33" s="9"/>
      <c r="C33" s="9"/>
      <c r="D33" s="9"/>
      <c r="E33" s="8"/>
      <c r="F33" s="8"/>
      <c r="G33" s="206">
        <v>10347</v>
      </c>
      <c r="H33" s="206">
        <v>9738</v>
      </c>
      <c r="I33" s="206">
        <v>9144</v>
      </c>
      <c r="J33" s="205"/>
      <c r="K33" s="205"/>
    </row>
    <row r="35" spans="1:11" ht="14.25" customHeight="1" x14ac:dyDescent="0.2">
      <c r="A35" s="90" t="s">
        <v>17</v>
      </c>
      <c r="B35" s="24"/>
      <c r="C35" s="24"/>
      <c r="D35" s="24"/>
      <c r="E35" s="24"/>
      <c r="F35" s="24"/>
      <c r="G35" s="218">
        <v>2197</v>
      </c>
      <c r="H35" s="218">
        <v>2166</v>
      </c>
      <c r="I35" s="218">
        <v>2350</v>
      </c>
    </row>
    <row r="36" spans="1:11" ht="14.25" customHeight="1" x14ac:dyDescent="0.25">
      <c r="A36" s="8" t="s">
        <v>4</v>
      </c>
      <c r="B36" s="9"/>
      <c r="C36" s="9"/>
      <c r="D36" s="9"/>
      <c r="E36" s="8"/>
      <c r="F36" s="8"/>
      <c r="G36" s="206">
        <v>12544</v>
      </c>
      <c r="H36" s="206">
        <v>11904</v>
      </c>
      <c r="I36" s="206">
        <v>11494</v>
      </c>
    </row>
    <row r="39" spans="1:11" ht="14.25" customHeight="1" x14ac:dyDescent="0.25">
      <c r="A39" s="98" t="s">
        <v>394</v>
      </c>
      <c r="B39" s="98"/>
      <c r="C39" s="98"/>
      <c r="D39" s="98"/>
      <c r="E39" s="98"/>
      <c r="F39" s="98"/>
      <c r="G39" s="98"/>
      <c r="H39" s="98"/>
      <c r="I39" s="98"/>
      <c r="J39" s="131"/>
    </row>
    <row r="40" spans="1:11" ht="14.25" customHeight="1" x14ac:dyDescent="0.25">
      <c r="A40" s="310"/>
      <c r="B40" s="310"/>
      <c r="C40" s="310"/>
      <c r="D40" s="310"/>
      <c r="E40" s="310"/>
      <c r="F40" s="310"/>
      <c r="G40" s="95">
        <v>2025</v>
      </c>
      <c r="H40" s="95">
        <v>2024</v>
      </c>
      <c r="I40" s="95">
        <v>2023</v>
      </c>
    </row>
    <row r="41" spans="1:11" ht="14.25" customHeight="1" x14ac:dyDescent="0.2">
      <c r="A41" s="90" t="s">
        <v>225</v>
      </c>
      <c r="B41" s="24"/>
      <c r="C41" s="24"/>
      <c r="D41" s="24"/>
      <c r="E41" s="24"/>
      <c r="F41" s="24"/>
      <c r="G41" s="24"/>
      <c r="H41" s="24"/>
      <c r="I41" s="24"/>
      <c r="J41" s="19"/>
    </row>
    <row r="42" spans="1:11" ht="14.25" customHeight="1" x14ac:dyDescent="0.2">
      <c r="A42" s="90" t="s">
        <v>80</v>
      </c>
      <c r="B42" s="24"/>
      <c r="C42" s="24"/>
      <c r="D42" s="24"/>
      <c r="E42" s="24"/>
      <c r="F42" s="24"/>
      <c r="G42" s="24"/>
      <c r="H42" s="24"/>
      <c r="I42" s="24"/>
    </row>
    <row r="43" spans="1:11" ht="14.25" customHeight="1" x14ac:dyDescent="0.2">
      <c r="A43" s="150" t="s">
        <v>449</v>
      </c>
      <c r="B43" s="24"/>
      <c r="C43" s="24"/>
      <c r="D43" s="24"/>
      <c r="E43" s="24"/>
      <c r="F43" s="24"/>
      <c r="G43" s="218">
        <v>485</v>
      </c>
      <c r="H43" s="96">
        <v>395</v>
      </c>
      <c r="I43" s="96">
        <v>444</v>
      </c>
    </row>
    <row r="44" spans="1:11" ht="14.25" customHeight="1" x14ac:dyDescent="0.2">
      <c r="A44" s="150" t="s">
        <v>457</v>
      </c>
      <c r="B44" s="24"/>
      <c r="C44" s="24"/>
      <c r="D44" s="24"/>
      <c r="E44" s="24"/>
      <c r="F44" s="24"/>
      <c r="G44" s="218">
        <v>2373</v>
      </c>
      <c r="H44" s="96">
        <v>2193</v>
      </c>
      <c r="I44" s="96">
        <v>2063</v>
      </c>
    </row>
    <row r="45" spans="1:11" ht="14.25" customHeight="1" x14ac:dyDescent="0.2">
      <c r="A45" s="150" t="s">
        <v>458</v>
      </c>
      <c r="B45" s="24"/>
      <c r="C45" s="24"/>
      <c r="D45" s="24"/>
      <c r="E45" s="24"/>
      <c r="F45" s="24"/>
      <c r="G45" s="218">
        <v>331</v>
      </c>
      <c r="H45" s="96">
        <v>269</v>
      </c>
      <c r="I45" s="96">
        <v>298</v>
      </c>
    </row>
    <row r="46" spans="1:11" ht="14.25" customHeight="1" x14ac:dyDescent="0.2">
      <c r="A46" s="150" t="s">
        <v>459</v>
      </c>
      <c r="B46" s="24"/>
      <c r="C46" s="24"/>
      <c r="D46" s="24"/>
      <c r="E46" s="24"/>
      <c r="F46" s="24"/>
      <c r="G46" s="218">
        <v>492</v>
      </c>
      <c r="H46" s="96">
        <v>380</v>
      </c>
      <c r="I46" s="96">
        <v>456</v>
      </c>
    </row>
    <row r="47" spans="1:11" ht="14.25" customHeight="1" x14ac:dyDescent="0.2">
      <c r="A47" s="150" t="s">
        <v>460</v>
      </c>
      <c r="B47" s="24"/>
      <c r="C47" s="24"/>
      <c r="D47" s="24"/>
      <c r="E47" s="24"/>
      <c r="F47" s="24"/>
      <c r="G47" s="218">
        <v>86</v>
      </c>
      <c r="H47" s="96">
        <v>95</v>
      </c>
      <c r="I47" s="96">
        <v>75</v>
      </c>
    </row>
    <row r="48" spans="1:11" ht="14.25" customHeight="1" x14ac:dyDescent="0.2">
      <c r="A48" s="150" t="s">
        <v>461</v>
      </c>
      <c r="B48" s="24"/>
      <c r="C48" s="24"/>
      <c r="D48" s="24"/>
      <c r="E48" s="24"/>
      <c r="F48" s="24"/>
      <c r="G48" s="218">
        <v>27</v>
      </c>
      <c r="H48" s="96">
        <v>19</v>
      </c>
      <c r="I48" s="96">
        <v>19</v>
      </c>
    </row>
    <row r="49" spans="1:9" ht="14.25" customHeight="1" x14ac:dyDescent="0.2">
      <c r="A49" s="150" t="s">
        <v>462</v>
      </c>
      <c r="B49" s="24"/>
      <c r="C49" s="24"/>
      <c r="D49" s="24"/>
      <c r="E49" s="24"/>
      <c r="F49" s="24"/>
      <c r="G49" s="218">
        <v>19</v>
      </c>
      <c r="H49" s="96">
        <v>29</v>
      </c>
      <c r="I49" s="96">
        <v>16</v>
      </c>
    </row>
    <row r="50" spans="1:9" ht="14.25" customHeight="1" x14ac:dyDescent="0.2">
      <c r="A50" s="150" t="s">
        <v>463</v>
      </c>
      <c r="B50" s="24"/>
      <c r="C50" s="24"/>
      <c r="D50" s="24"/>
      <c r="E50" s="24"/>
      <c r="F50" s="24"/>
      <c r="G50" s="218" t="s">
        <v>3</v>
      </c>
      <c r="H50" s="96" t="s">
        <v>3</v>
      </c>
      <c r="I50" s="96" t="s">
        <v>3</v>
      </c>
    </row>
    <row r="51" spans="1:9" ht="14.25" customHeight="1" x14ac:dyDescent="0.2">
      <c r="A51" s="150" t="s">
        <v>464</v>
      </c>
      <c r="B51" s="24"/>
      <c r="C51" s="24"/>
      <c r="D51" s="24"/>
      <c r="E51" s="24"/>
      <c r="F51" s="24"/>
      <c r="G51" s="218">
        <v>18</v>
      </c>
      <c r="H51" s="96">
        <v>13</v>
      </c>
      <c r="I51" s="96">
        <v>25</v>
      </c>
    </row>
    <row r="52" spans="1:9" ht="25.55" customHeight="1" x14ac:dyDescent="0.2">
      <c r="A52" s="312" t="s">
        <v>465</v>
      </c>
      <c r="B52" s="313"/>
      <c r="C52" s="313"/>
      <c r="D52" s="313"/>
      <c r="E52" s="313"/>
      <c r="F52" s="313"/>
      <c r="G52" s="218">
        <v>1</v>
      </c>
      <c r="H52" s="96">
        <v>1</v>
      </c>
      <c r="I52" s="96">
        <v>1</v>
      </c>
    </row>
    <row r="53" spans="1:9" ht="14.25" customHeight="1" x14ac:dyDescent="0.2">
      <c r="A53" s="150" t="s">
        <v>466</v>
      </c>
      <c r="B53" s="24"/>
      <c r="C53" s="24"/>
      <c r="D53" s="24"/>
      <c r="E53" s="24"/>
      <c r="F53" s="24"/>
      <c r="G53" s="218">
        <v>251</v>
      </c>
      <c r="H53" s="96">
        <v>186</v>
      </c>
      <c r="I53" s="96">
        <v>201</v>
      </c>
    </row>
    <row r="54" spans="1:9" ht="14.25" customHeight="1" x14ac:dyDescent="0.2">
      <c r="A54" s="150" t="s">
        <v>467</v>
      </c>
      <c r="B54" s="24"/>
      <c r="C54" s="24"/>
      <c r="D54" s="24"/>
      <c r="E54" s="24"/>
      <c r="F54" s="24"/>
      <c r="G54" s="218">
        <v>9</v>
      </c>
      <c r="H54" s="96">
        <v>17</v>
      </c>
      <c r="I54" s="96">
        <v>4</v>
      </c>
    </row>
    <row r="55" spans="1:9" ht="14.25" customHeight="1" x14ac:dyDescent="0.2">
      <c r="A55" s="150" t="s">
        <v>468</v>
      </c>
      <c r="B55" s="24"/>
      <c r="C55" s="24"/>
      <c r="D55" s="24"/>
      <c r="E55" s="24"/>
      <c r="F55" s="24"/>
      <c r="G55" s="218">
        <v>1</v>
      </c>
      <c r="H55" s="96" t="s">
        <v>3</v>
      </c>
      <c r="I55" s="96" t="s">
        <v>3</v>
      </c>
    </row>
    <row r="56" spans="1:9" ht="14.25" customHeight="1" x14ac:dyDescent="0.2">
      <c r="A56" s="150" t="s">
        <v>469</v>
      </c>
      <c r="B56" s="24"/>
      <c r="C56" s="24"/>
      <c r="D56" s="24"/>
      <c r="E56" s="24"/>
      <c r="F56" s="24"/>
      <c r="G56" s="218" t="s">
        <v>3</v>
      </c>
      <c r="H56" s="96" t="s">
        <v>3</v>
      </c>
      <c r="I56" s="96" t="s">
        <v>3</v>
      </c>
    </row>
    <row r="57" spans="1:9" ht="14.25" customHeight="1" x14ac:dyDescent="0.2">
      <c r="A57" s="150" t="s">
        <v>470</v>
      </c>
      <c r="B57" s="24"/>
      <c r="C57" s="24"/>
      <c r="D57" s="24"/>
      <c r="E57" s="24"/>
      <c r="F57" s="24"/>
      <c r="G57" s="218">
        <v>153</v>
      </c>
      <c r="H57" s="96">
        <v>125</v>
      </c>
      <c r="I57" s="96">
        <v>141</v>
      </c>
    </row>
    <row r="58" spans="1:9" ht="14.25" customHeight="1" x14ac:dyDescent="0.2">
      <c r="A58" s="150" t="s">
        <v>471</v>
      </c>
      <c r="B58" s="24"/>
      <c r="C58" s="24"/>
      <c r="D58" s="24"/>
      <c r="E58" s="24"/>
      <c r="F58" s="24"/>
      <c r="G58" s="218" t="s">
        <v>3</v>
      </c>
      <c r="H58" s="96" t="s">
        <v>3</v>
      </c>
      <c r="I58" s="96" t="s">
        <v>3</v>
      </c>
    </row>
    <row r="59" spans="1:9" ht="14.25" customHeight="1" x14ac:dyDescent="0.2">
      <c r="A59" s="150" t="s">
        <v>472</v>
      </c>
      <c r="B59" s="24"/>
      <c r="C59" s="24"/>
      <c r="D59" s="24"/>
      <c r="E59" s="24"/>
      <c r="F59" s="24"/>
      <c r="G59" s="218">
        <v>214</v>
      </c>
      <c r="H59" s="96">
        <v>224</v>
      </c>
      <c r="I59" s="96">
        <v>155</v>
      </c>
    </row>
    <row r="60" spans="1:9" ht="14.25" customHeight="1" x14ac:dyDescent="0.2">
      <c r="A60" s="150" t="s">
        <v>473</v>
      </c>
      <c r="B60" s="24"/>
      <c r="C60" s="24"/>
      <c r="D60" s="24"/>
      <c r="E60" s="24"/>
      <c r="F60" s="24"/>
      <c r="G60" s="218">
        <v>87</v>
      </c>
      <c r="H60" s="96">
        <v>73</v>
      </c>
      <c r="I60" s="96">
        <v>33</v>
      </c>
    </row>
    <row r="61" spans="1:9" ht="14.25" customHeight="1" x14ac:dyDescent="0.2">
      <c r="A61" s="150" t="s">
        <v>474</v>
      </c>
      <c r="B61" s="24"/>
      <c r="C61" s="24"/>
      <c r="D61" s="24"/>
      <c r="E61" s="24"/>
      <c r="F61" s="24"/>
      <c r="G61" s="218">
        <v>69</v>
      </c>
      <c r="H61" s="96">
        <v>86</v>
      </c>
      <c r="I61" s="96">
        <v>151</v>
      </c>
    </row>
    <row r="62" spans="1:9" ht="14.25" customHeight="1" x14ac:dyDescent="0.2">
      <c r="A62" s="90" t="s">
        <v>81</v>
      </c>
      <c r="B62" s="24"/>
      <c r="C62" s="24"/>
      <c r="D62" s="24"/>
      <c r="E62" s="24"/>
      <c r="F62" s="24"/>
      <c r="G62" s="218">
        <v>5687</v>
      </c>
      <c r="H62" s="96">
        <v>5442</v>
      </c>
      <c r="I62" s="96">
        <v>5429</v>
      </c>
    </row>
    <row r="63" spans="1:9" ht="14.25" customHeight="1" x14ac:dyDescent="0.2">
      <c r="A63" s="90" t="s">
        <v>82</v>
      </c>
      <c r="B63" s="24"/>
      <c r="C63" s="24"/>
      <c r="D63" s="24"/>
      <c r="E63" s="24"/>
      <c r="F63" s="24"/>
      <c r="G63" s="218">
        <v>116</v>
      </c>
      <c r="H63" s="96">
        <v>109</v>
      </c>
      <c r="I63" s="96">
        <v>135</v>
      </c>
    </row>
    <row r="64" spans="1:9" ht="14.25" customHeight="1" x14ac:dyDescent="0.2">
      <c r="A64" s="90" t="s">
        <v>83</v>
      </c>
      <c r="B64" s="24"/>
      <c r="C64" s="24"/>
      <c r="D64" s="24"/>
      <c r="E64" s="24"/>
      <c r="F64" s="24"/>
      <c r="G64" s="218"/>
      <c r="H64" s="96"/>
      <c r="I64" s="96"/>
    </row>
    <row r="65" spans="1:9" ht="14.25" customHeight="1" x14ac:dyDescent="0.2">
      <c r="A65" s="150" t="s">
        <v>450</v>
      </c>
      <c r="B65" s="24"/>
      <c r="C65" s="24"/>
      <c r="D65" s="24"/>
      <c r="E65" s="24"/>
      <c r="F65" s="24"/>
      <c r="G65" s="218">
        <v>232</v>
      </c>
      <c r="H65" s="96">
        <v>196</v>
      </c>
      <c r="I65" s="96">
        <v>209</v>
      </c>
    </row>
    <row r="66" spans="1:9" ht="14.25" customHeight="1" x14ac:dyDescent="0.2">
      <c r="A66" s="150" t="s">
        <v>475</v>
      </c>
      <c r="B66" s="24"/>
      <c r="C66" s="24"/>
      <c r="D66" s="24"/>
      <c r="E66" s="24"/>
      <c r="F66" s="24"/>
      <c r="G66" s="218">
        <v>5</v>
      </c>
      <c r="H66" s="96">
        <v>7</v>
      </c>
      <c r="I66" s="96">
        <v>15</v>
      </c>
    </row>
    <row r="67" spans="1:9" ht="14.25" customHeight="1" x14ac:dyDescent="0.2">
      <c r="A67" s="150" t="s">
        <v>476</v>
      </c>
      <c r="B67" s="24"/>
      <c r="C67" s="24"/>
      <c r="D67" s="24"/>
      <c r="E67" s="24"/>
      <c r="F67" s="24"/>
      <c r="G67" s="218">
        <v>731</v>
      </c>
      <c r="H67" s="96">
        <v>543</v>
      </c>
      <c r="I67" s="96">
        <v>702</v>
      </c>
    </row>
    <row r="68" spans="1:9" ht="14.25" customHeight="1" x14ac:dyDescent="0.2">
      <c r="A68" s="150" t="s">
        <v>477</v>
      </c>
      <c r="B68" s="24"/>
      <c r="C68" s="24"/>
      <c r="D68" s="24"/>
      <c r="E68" s="24"/>
      <c r="F68" s="24"/>
      <c r="G68" s="218">
        <v>14</v>
      </c>
      <c r="H68" s="96">
        <v>16</v>
      </c>
      <c r="I68" s="96">
        <v>4</v>
      </c>
    </row>
    <row r="69" spans="1:9" ht="14.25" customHeight="1" x14ac:dyDescent="0.2">
      <c r="A69" s="150" t="s">
        <v>478</v>
      </c>
      <c r="B69" s="24"/>
      <c r="C69" s="24"/>
      <c r="D69" s="24"/>
      <c r="E69" s="24"/>
      <c r="F69" s="24"/>
      <c r="G69" s="218">
        <v>19</v>
      </c>
      <c r="H69" s="96">
        <v>12</v>
      </c>
      <c r="I69" s="96">
        <v>12</v>
      </c>
    </row>
    <row r="70" spans="1:9" ht="14.25" customHeight="1" x14ac:dyDescent="0.2">
      <c r="A70" s="150" t="s">
        <v>479</v>
      </c>
      <c r="B70" s="24"/>
      <c r="C70" s="24"/>
      <c r="D70" s="24"/>
      <c r="E70" s="24"/>
      <c r="F70" s="24"/>
      <c r="G70" s="218" t="s">
        <v>3</v>
      </c>
      <c r="H70" s="96" t="s">
        <v>3</v>
      </c>
      <c r="I70" s="96" t="s">
        <v>3</v>
      </c>
    </row>
    <row r="71" spans="1:9" ht="14.25" customHeight="1" x14ac:dyDescent="0.2">
      <c r="A71" s="150" t="s">
        <v>480</v>
      </c>
      <c r="B71" s="24"/>
      <c r="C71" s="24"/>
      <c r="D71" s="24"/>
      <c r="E71" s="24"/>
      <c r="F71" s="24"/>
      <c r="G71" s="218">
        <v>36</v>
      </c>
      <c r="H71" s="96">
        <v>37</v>
      </c>
      <c r="I71" s="96">
        <v>37</v>
      </c>
    </row>
    <row r="72" spans="1:9" ht="14.25" customHeight="1" x14ac:dyDescent="0.2">
      <c r="A72" s="150" t="s">
        <v>481</v>
      </c>
      <c r="B72" s="24"/>
      <c r="C72" s="24"/>
      <c r="D72" s="24"/>
      <c r="E72" s="24"/>
      <c r="F72" s="24"/>
      <c r="G72" s="218">
        <v>5</v>
      </c>
      <c r="H72" s="96">
        <v>8</v>
      </c>
      <c r="I72" s="96">
        <v>22</v>
      </c>
    </row>
    <row r="73" spans="1:9" ht="14.25" customHeight="1" x14ac:dyDescent="0.2">
      <c r="A73" s="150" t="s">
        <v>482</v>
      </c>
      <c r="B73" s="24"/>
      <c r="C73" s="24"/>
      <c r="D73" s="24"/>
      <c r="E73" s="24"/>
      <c r="F73" s="24"/>
      <c r="G73" s="218">
        <v>179</v>
      </c>
      <c r="H73" s="96">
        <v>175</v>
      </c>
      <c r="I73" s="96">
        <v>193</v>
      </c>
    </row>
    <row r="74" spans="1:9" ht="14.25" customHeight="1" x14ac:dyDescent="0.2">
      <c r="A74" s="90" t="s">
        <v>84</v>
      </c>
      <c r="B74" s="24"/>
      <c r="C74" s="24"/>
      <c r="D74" s="24"/>
      <c r="E74" s="24"/>
      <c r="F74" s="24"/>
      <c r="G74" s="218"/>
      <c r="H74" s="96"/>
      <c r="I74" s="96"/>
    </row>
    <row r="75" spans="1:9" ht="14.25" customHeight="1" x14ac:dyDescent="0.2">
      <c r="A75" s="150" t="s">
        <v>451</v>
      </c>
      <c r="B75" s="24"/>
      <c r="C75" s="24"/>
      <c r="D75" s="24"/>
      <c r="E75" s="24"/>
      <c r="F75" s="24"/>
      <c r="G75" s="218">
        <v>75</v>
      </c>
      <c r="H75" s="96">
        <v>79</v>
      </c>
      <c r="I75" s="96">
        <v>73</v>
      </c>
    </row>
    <row r="76" spans="1:9" ht="14.25" customHeight="1" x14ac:dyDescent="0.2">
      <c r="A76" s="150" t="s">
        <v>452</v>
      </c>
      <c r="B76" s="24"/>
      <c r="C76" s="24"/>
      <c r="D76" s="24"/>
      <c r="E76" s="24"/>
      <c r="F76" s="24"/>
      <c r="G76" s="218">
        <v>6</v>
      </c>
      <c r="H76" s="96">
        <v>14</v>
      </c>
      <c r="I76" s="96">
        <v>30</v>
      </c>
    </row>
    <row r="77" spans="1:9" ht="14.25" customHeight="1" x14ac:dyDescent="0.2">
      <c r="A77" s="150" t="s">
        <v>453</v>
      </c>
      <c r="B77" s="24"/>
      <c r="C77" s="24"/>
      <c r="D77" s="24"/>
      <c r="E77" s="24"/>
      <c r="F77" s="24"/>
      <c r="G77" s="218">
        <v>2</v>
      </c>
      <c r="H77" s="96">
        <v>1</v>
      </c>
      <c r="I77" s="96">
        <v>1</v>
      </c>
    </row>
    <row r="78" spans="1:9" ht="14.25" customHeight="1" x14ac:dyDescent="0.2">
      <c r="A78" s="90" t="s">
        <v>226</v>
      </c>
      <c r="B78" s="24"/>
      <c r="C78" s="24"/>
      <c r="D78" s="24"/>
      <c r="E78" s="24"/>
      <c r="F78" s="24"/>
      <c r="G78" s="218">
        <v>121</v>
      </c>
      <c r="H78" s="96">
        <v>130</v>
      </c>
      <c r="I78" s="96">
        <v>125</v>
      </c>
    </row>
    <row r="81" spans="1:10" ht="14.25" customHeight="1" x14ac:dyDescent="0.25">
      <c r="A81" s="75" t="s">
        <v>393</v>
      </c>
      <c r="B81" s="75"/>
      <c r="C81" s="75"/>
      <c r="D81" s="75"/>
      <c r="E81" s="75"/>
      <c r="F81" s="75"/>
      <c r="G81" s="75"/>
      <c r="H81" s="75"/>
      <c r="I81" s="75"/>
      <c r="J81" s="1"/>
    </row>
    <row r="82" spans="1:10" ht="14.25" customHeight="1" x14ac:dyDescent="0.25">
      <c r="A82" s="310"/>
      <c r="B82" s="310"/>
      <c r="C82" s="310"/>
      <c r="D82" s="310"/>
      <c r="E82" s="310"/>
      <c r="F82" s="310"/>
      <c r="G82" s="95">
        <v>2025</v>
      </c>
      <c r="H82" s="95">
        <v>2024</v>
      </c>
      <c r="I82" s="95">
        <v>2023</v>
      </c>
    </row>
    <row r="83" spans="1:10" ht="14.25" customHeight="1" x14ac:dyDescent="0.2">
      <c r="A83" s="90" t="s">
        <v>227</v>
      </c>
      <c r="B83" s="24"/>
      <c r="C83" s="24"/>
      <c r="D83" s="24"/>
      <c r="E83" s="24"/>
      <c r="F83" s="24"/>
      <c r="G83" s="218">
        <v>5300</v>
      </c>
      <c r="H83" s="96">
        <v>5111</v>
      </c>
      <c r="I83" s="96">
        <v>5047</v>
      </c>
    </row>
    <row r="84" spans="1:10" ht="14.25" customHeight="1" x14ac:dyDescent="0.2">
      <c r="A84" s="90" t="s">
        <v>228</v>
      </c>
      <c r="B84" s="24"/>
      <c r="C84" s="24"/>
      <c r="D84" s="24"/>
      <c r="E84" s="24"/>
      <c r="F84" s="24"/>
      <c r="G84" s="218"/>
      <c r="H84" s="96"/>
      <c r="I84" s="96"/>
    </row>
    <row r="85" spans="1:10" ht="14.25" customHeight="1" x14ac:dyDescent="0.2">
      <c r="A85" s="150" t="s">
        <v>483</v>
      </c>
      <c r="B85" s="24"/>
      <c r="C85" s="24"/>
      <c r="D85" s="24"/>
      <c r="E85" s="24"/>
      <c r="F85" s="24"/>
      <c r="G85" s="218">
        <v>195</v>
      </c>
      <c r="H85" s="96">
        <v>146</v>
      </c>
      <c r="I85" s="96">
        <v>162</v>
      </c>
    </row>
    <row r="86" spans="1:10" ht="14.25" customHeight="1" x14ac:dyDescent="0.2">
      <c r="A86" s="150" t="s">
        <v>484</v>
      </c>
      <c r="B86" s="24"/>
      <c r="C86" s="24"/>
      <c r="D86" s="24"/>
      <c r="E86" s="24"/>
      <c r="F86" s="24"/>
      <c r="G86" s="218">
        <v>47</v>
      </c>
      <c r="H86" s="96">
        <v>42</v>
      </c>
      <c r="I86" s="96">
        <v>46</v>
      </c>
    </row>
    <row r="87" spans="1:10" ht="14.25" customHeight="1" x14ac:dyDescent="0.2">
      <c r="A87" s="150" t="s">
        <v>485</v>
      </c>
      <c r="B87" s="24"/>
      <c r="C87" s="24"/>
      <c r="D87" s="24"/>
      <c r="E87" s="24"/>
      <c r="F87" s="24"/>
      <c r="G87" s="218">
        <v>685</v>
      </c>
      <c r="H87" s="96">
        <v>344</v>
      </c>
      <c r="I87" s="96">
        <v>223</v>
      </c>
    </row>
    <row r="88" spans="1:10" ht="14.25" customHeight="1" x14ac:dyDescent="0.2">
      <c r="A88" s="150" t="s">
        <v>486</v>
      </c>
      <c r="B88" s="24"/>
      <c r="C88" s="24"/>
      <c r="D88" s="24"/>
      <c r="E88" s="24"/>
      <c r="F88" s="24"/>
      <c r="G88" s="218">
        <v>297</v>
      </c>
      <c r="H88" s="96">
        <v>654</v>
      </c>
      <c r="I88" s="96">
        <v>717</v>
      </c>
    </row>
    <row r="89" spans="1:10" ht="14.25" customHeight="1" x14ac:dyDescent="0.2">
      <c r="A89" s="90" t="s">
        <v>229</v>
      </c>
      <c r="B89" s="24"/>
      <c r="C89" s="24"/>
      <c r="D89" s="24"/>
      <c r="E89" s="24"/>
      <c r="F89" s="24"/>
      <c r="G89" s="218"/>
      <c r="H89" s="96"/>
      <c r="I89" s="96"/>
    </row>
    <row r="90" spans="1:10" ht="14.25" customHeight="1" x14ac:dyDescent="0.2">
      <c r="A90" s="150" t="s">
        <v>483</v>
      </c>
      <c r="B90" s="24"/>
      <c r="C90" s="24"/>
      <c r="D90" s="24"/>
      <c r="E90" s="24"/>
      <c r="F90" s="24"/>
      <c r="G90" s="218">
        <v>27</v>
      </c>
      <c r="H90" s="96">
        <v>12</v>
      </c>
      <c r="I90" s="96">
        <v>32</v>
      </c>
    </row>
    <row r="91" spans="1:10" ht="14.25" customHeight="1" x14ac:dyDescent="0.2">
      <c r="A91" s="150" t="s">
        <v>485</v>
      </c>
      <c r="B91" s="24"/>
      <c r="C91" s="24"/>
      <c r="D91" s="24"/>
      <c r="E91" s="24"/>
      <c r="F91" s="24"/>
      <c r="G91" s="218">
        <v>33</v>
      </c>
      <c r="H91" s="96">
        <v>6</v>
      </c>
      <c r="I91" s="96">
        <v>2</v>
      </c>
    </row>
    <row r="92" spans="1:10" ht="14.25" customHeight="1" x14ac:dyDescent="0.2">
      <c r="A92" s="90" t="s">
        <v>230</v>
      </c>
      <c r="B92" s="24"/>
      <c r="C92" s="24"/>
      <c r="D92" s="24"/>
      <c r="E92" s="24"/>
      <c r="F92" s="24"/>
      <c r="G92" s="218" t="s">
        <v>3</v>
      </c>
      <c r="H92" s="96" t="s">
        <v>3</v>
      </c>
      <c r="I92" s="96" t="s">
        <v>3</v>
      </c>
    </row>
    <row r="93" spans="1:10" ht="14.25" customHeight="1" x14ac:dyDescent="0.2">
      <c r="A93" s="90" t="s">
        <v>231</v>
      </c>
      <c r="B93" s="24"/>
      <c r="C93" s="24"/>
      <c r="D93" s="24"/>
      <c r="E93" s="24"/>
      <c r="F93" s="24"/>
      <c r="G93" s="218" t="s">
        <v>3</v>
      </c>
      <c r="H93" s="96" t="s">
        <v>3</v>
      </c>
      <c r="I93" s="96">
        <v>2</v>
      </c>
    </row>
    <row r="96" spans="1:10" ht="14.25" customHeight="1" x14ac:dyDescent="0.25">
      <c r="A96" s="75" t="s">
        <v>392</v>
      </c>
      <c r="B96" s="75"/>
      <c r="C96" s="75"/>
      <c r="D96" s="75"/>
      <c r="E96" s="75"/>
      <c r="F96" s="75"/>
      <c r="G96" s="75"/>
      <c r="H96" s="75"/>
      <c r="I96" s="75"/>
      <c r="J96" s="1"/>
    </row>
    <row r="97" spans="1:10" ht="14.25" customHeight="1" x14ac:dyDescent="0.25">
      <c r="A97" s="310"/>
      <c r="B97" s="310"/>
      <c r="C97" s="310"/>
      <c r="D97" s="310"/>
      <c r="E97" s="310"/>
      <c r="F97" s="310"/>
      <c r="G97" s="95">
        <v>2025</v>
      </c>
      <c r="H97" s="95">
        <v>2024</v>
      </c>
      <c r="I97" s="95">
        <v>2023</v>
      </c>
    </row>
    <row r="98" spans="1:10" ht="14.25" customHeight="1" x14ac:dyDescent="0.2">
      <c r="A98" s="90" t="s">
        <v>232</v>
      </c>
      <c r="B98" s="24"/>
      <c r="C98" s="24"/>
      <c r="D98" s="24"/>
      <c r="E98" s="24"/>
      <c r="F98" s="24"/>
      <c r="G98" s="218">
        <v>2078583</v>
      </c>
      <c r="H98" s="96">
        <v>2018432</v>
      </c>
      <c r="I98" s="96">
        <v>1871965</v>
      </c>
    </row>
    <row r="99" spans="1:10" ht="14.25" customHeight="1" x14ac:dyDescent="0.2">
      <c r="A99" s="90" t="s">
        <v>233</v>
      </c>
      <c r="B99" s="24"/>
      <c r="C99" s="24"/>
      <c r="D99" s="24"/>
      <c r="E99" s="24"/>
      <c r="F99" s="24"/>
      <c r="G99" s="218">
        <v>840250</v>
      </c>
      <c r="H99" s="96">
        <v>667530</v>
      </c>
      <c r="I99" s="96">
        <v>491580</v>
      </c>
    </row>
    <row r="102" spans="1:10" ht="14.25" customHeight="1" x14ac:dyDescent="0.25">
      <c r="A102" s="75" t="s">
        <v>488</v>
      </c>
      <c r="B102" s="75"/>
      <c r="C102" s="75"/>
      <c r="D102" s="75"/>
      <c r="E102" s="75"/>
      <c r="F102" s="75"/>
      <c r="G102" s="75"/>
      <c r="H102" s="75"/>
      <c r="I102" s="75"/>
      <c r="J102" s="1"/>
    </row>
    <row r="104" spans="1:10" ht="14.25" customHeight="1" x14ac:dyDescent="0.25">
      <c r="A104" s="117" t="s">
        <v>571</v>
      </c>
      <c r="B104" s="117"/>
      <c r="C104" s="117"/>
      <c r="D104" s="117"/>
      <c r="E104" s="117"/>
      <c r="F104" s="45"/>
      <c r="G104" s="45">
        <v>2025</v>
      </c>
      <c r="H104" s="45">
        <v>2024</v>
      </c>
      <c r="I104" s="45">
        <v>2023</v>
      </c>
    </row>
    <row r="105" spans="1:10" ht="14.25" customHeight="1" x14ac:dyDescent="0.2">
      <c r="A105" s="207" t="s">
        <v>44</v>
      </c>
      <c r="B105" s="35" t="s">
        <v>572</v>
      </c>
      <c r="C105" s="35"/>
      <c r="D105" s="35"/>
      <c r="E105" s="35"/>
      <c r="F105" s="35"/>
      <c r="G105" s="35">
        <v>8801</v>
      </c>
      <c r="H105" s="101">
        <f>1280+129+6302</f>
        <v>7711</v>
      </c>
      <c r="I105" s="35">
        <v>7625</v>
      </c>
    </row>
    <row r="106" spans="1:10" ht="14.25" customHeight="1" x14ac:dyDescent="0.2">
      <c r="A106" s="37" t="s">
        <v>48</v>
      </c>
      <c r="B106" s="14" t="s">
        <v>572</v>
      </c>
      <c r="C106" s="14"/>
      <c r="D106" s="14"/>
      <c r="E106" s="14"/>
      <c r="F106" s="14"/>
      <c r="G106" s="14">
        <v>777</v>
      </c>
      <c r="H106" s="101">
        <f>430+27+473</f>
        <v>930</v>
      </c>
      <c r="I106" s="14">
        <v>764</v>
      </c>
    </row>
    <row r="107" spans="1:10" ht="14.25" customHeight="1" x14ac:dyDescent="0.2">
      <c r="A107" s="24" t="s">
        <v>49</v>
      </c>
      <c r="B107" s="14" t="s">
        <v>572</v>
      </c>
      <c r="C107" s="14"/>
      <c r="D107" s="14"/>
      <c r="E107" s="14"/>
      <c r="F107" s="15"/>
      <c r="G107" s="15">
        <v>283</v>
      </c>
      <c r="H107" s="101">
        <f>287+23+104</f>
        <v>414</v>
      </c>
      <c r="I107" s="15">
        <v>293</v>
      </c>
    </row>
    <row r="108" spans="1:10" ht="14.25" customHeight="1" x14ac:dyDescent="0.2">
      <c r="A108" s="24" t="s">
        <v>50</v>
      </c>
      <c r="B108" s="14" t="s">
        <v>572</v>
      </c>
      <c r="C108" s="14"/>
      <c r="D108" s="14"/>
      <c r="E108" s="14"/>
      <c r="F108" s="15"/>
      <c r="G108" s="15">
        <v>137</v>
      </c>
      <c r="H108" s="101">
        <f>165+20+32</f>
        <v>217</v>
      </c>
      <c r="I108" s="15">
        <v>140</v>
      </c>
    </row>
    <row r="109" spans="1:10" ht="14.25" customHeight="1" x14ac:dyDescent="0.2">
      <c r="A109" s="37" t="s">
        <v>51</v>
      </c>
      <c r="B109" s="14" t="s">
        <v>572</v>
      </c>
      <c r="C109" s="14"/>
      <c r="D109" s="14"/>
      <c r="E109" s="14"/>
      <c r="F109" s="15"/>
      <c r="G109" s="15">
        <v>150</v>
      </c>
      <c r="H109" s="101">
        <f>182+30+11</f>
        <v>223</v>
      </c>
      <c r="I109" s="15">
        <v>150</v>
      </c>
    </row>
    <row r="110" spans="1:10" ht="14.25" customHeight="1" x14ac:dyDescent="0.2">
      <c r="A110" s="37" t="s">
        <v>45</v>
      </c>
      <c r="B110" s="14" t="s">
        <v>572</v>
      </c>
      <c r="C110" s="14"/>
      <c r="D110" s="14"/>
      <c r="E110" s="14"/>
      <c r="F110" s="15"/>
      <c r="G110" s="15">
        <v>81</v>
      </c>
      <c r="H110" s="101">
        <f>91+16+2</f>
        <v>109</v>
      </c>
      <c r="I110" s="15">
        <v>70</v>
      </c>
    </row>
    <row r="111" spans="1:10" ht="14.25" customHeight="1" x14ac:dyDescent="0.2">
      <c r="A111" s="209" t="s">
        <v>46</v>
      </c>
      <c r="B111" s="176" t="s">
        <v>572</v>
      </c>
      <c r="C111" s="176"/>
      <c r="D111" s="176"/>
      <c r="E111" s="176"/>
      <c r="F111" s="210"/>
      <c r="G111" s="210">
        <v>67</v>
      </c>
      <c r="H111" s="101">
        <f>77+14</f>
        <v>91</v>
      </c>
      <c r="I111" s="210">
        <v>73</v>
      </c>
    </row>
    <row r="112" spans="1:10" ht="14.25" customHeight="1" x14ac:dyDescent="0.2">
      <c r="A112" s="19" t="s">
        <v>234</v>
      </c>
      <c r="B112" t="s">
        <v>572</v>
      </c>
      <c r="F112" s="5"/>
      <c r="G112" s="5">
        <v>51</v>
      </c>
      <c r="H112" s="101">
        <f>14+29</f>
        <v>43</v>
      </c>
      <c r="I112" s="5">
        <v>29</v>
      </c>
    </row>
    <row r="113" spans="1:10" ht="14.25" customHeight="1" x14ac:dyDescent="0.25">
      <c r="A113" s="26" t="s">
        <v>4</v>
      </c>
      <c r="B113" s="9"/>
      <c r="C113" s="9"/>
      <c r="D113" s="9"/>
      <c r="E113" s="9"/>
      <c r="F113" s="10"/>
      <c r="G113" s="121">
        <v>10347</v>
      </c>
      <c r="H113" s="121">
        <f>SUM(H105:H112)</f>
        <v>9738</v>
      </c>
      <c r="I113" s="121">
        <f>SUM(I105:I112)</f>
        <v>9144</v>
      </c>
    </row>
    <row r="116" spans="1:10" ht="14.25" customHeight="1" x14ac:dyDescent="0.2">
      <c r="A116" s="314" t="s">
        <v>612</v>
      </c>
      <c r="B116" s="314"/>
      <c r="C116" s="314"/>
      <c r="D116" s="314"/>
      <c r="E116" s="314"/>
      <c r="F116" s="117"/>
    </row>
    <row r="117" spans="1:10" ht="14.25" customHeight="1" x14ac:dyDescent="0.25">
      <c r="A117" s="212">
        <v>2025</v>
      </c>
      <c r="B117" s="212">
        <v>2024</v>
      </c>
      <c r="C117" s="212">
        <v>2023</v>
      </c>
      <c r="D117" s="212">
        <v>2022</v>
      </c>
      <c r="E117" s="212">
        <v>2021</v>
      </c>
      <c r="F117" s="235">
        <v>2020</v>
      </c>
      <c r="G117" s="213" t="s">
        <v>4</v>
      </c>
    </row>
    <row r="118" spans="1:10" ht="14.25" customHeight="1" x14ac:dyDescent="0.25">
      <c r="A118" s="218">
        <v>1840</v>
      </c>
      <c r="B118" s="101">
        <v>228</v>
      </c>
      <c r="C118" s="101">
        <v>82</v>
      </c>
      <c r="D118" s="101">
        <v>19</v>
      </c>
      <c r="E118" s="101">
        <v>18</v>
      </c>
      <c r="F118" s="15">
        <v>10</v>
      </c>
      <c r="G118" s="245">
        <v>2197</v>
      </c>
    </row>
    <row r="121" spans="1:10" ht="14.25" customHeight="1" x14ac:dyDescent="0.25">
      <c r="A121" s="75" t="s">
        <v>489</v>
      </c>
      <c r="B121" s="75"/>
      <c r="C121" s="75"/>
      <c r="D121" s="75"/>
      <c r="E121" s="75"/>
      <c r="F121" s="75"/>
      <c r="G121" s="75"/>
      <c r="H121" s="75"/>
      <c r="I121" s="75"/>
      <c r="J121" s="1"/>
    </row>
    <row r="122" spans="1:10" ht="14.25" customHeight="1" x14ac:dyDescent="0.25">
      <c r="A122" s="129"/>
      <c r="B122" s="129"/>
      <c r="C122" s="129"/>
      <c r="D122" s="129"/>
      <c r="E122" s="129"/>
      <c r="F122" s="129"/>
      <c r="G122" s="129"/>
      <c r="H122" s="129"/>
      <c r="I122" s="129"/>
      <c r="J122" s="1"/>
    </row>
    <row r="123" spans="1:10" ht="14.25" customHeight="1" x14ac:dyDescent="0.25">
      <c r="A123" s="75" t="s">
        <v>391</v>
      </c>
      <c r="B123" s="75"/>
      <c r="C123" s="75"/>
      <c r="D123" s="75"/>
      <c r="E123" s="75"/>
      <c r="F123" s="75"/>
      <c r="G123" s="75"/>
      <c r="H123" s="75"/>
      <c r="I123" s="75"/>
      <c r="J123" s="1"/>
    </row>
    <row r="124" spans="1:10" ht="14.25" customHeight="1" x14ac:dyDescent="0.25">
      <c r="A124" s="103"/>
      <c r="B124" s="103"/>
      <c r="C124" s="103"/>
      <c r="D124" s="103"/>
      <c r="E124" s="95"/>
      <c r="F124" s="95"/>
      <c r="G124" s="95">
        <v>2025</v>
      </c>
      <c r="H124" s="95">
        <v>2024</v>
      </c>
      <c r="I124" s="95">
        <v>2023</v>
      </c>
    </row>
    <row r="125" spans="1:10" ht="14.25" customHeight="1" x14ac:dyDescent="0.2">
      <c r="A125" s="90" t="s">
        <v>4</v>
      </c>
      <c r="B125" s="24"/>
      <c r="C125" s="24"/>
      <c r="D125" s="24"/>
      <c r="E125" s="24"/>
      <c r="F125" s="24"/>
      <c r="G125" s="24" t="s">
        <v>631</v>
      </c>
      <c r="H125" s="24">
        <v>289</v>
      </c>
      <c r="I125" s="24">
        <v>258</v>
      </c>
    </row>
    <row r="126" spans="1:10" ht="27.65" customHeight="1" x14ac:dyDescent="0.2">
      <c r="A126" s="317" t="s">
        <v>711</v>
      </c>
      <c r="B126" s="317"/>
      <c r="C126" s="317"/>
      <c r="D126" s="317"/>
      <c r="E126" s="317"/>
      <c r="F126" s="317"/>
      <c r="G126" s="105">
        <v>15</v>
      </c>
      <c r="H126" s="105">
        <v>4</v>
      </c>
      <c r="I126" s="105">
        <v>2</v>
      </c>
    </row>
    <row r="129" spans="1:10" ht="14.25" customHeight="1" x14ac:dyDescent="0.25">
      <c r="A129" s="75" t="s">
        <v>487</v>
      </c>
      <c r="B129" s="75"/>
      <c r="C129" s="75"/>
      <c r="D129" s="75"/>
      <c r="E129" s="75"/>
      <c r="F129" s="75"/>
      <c r="G129" s="75"/>
      <c r="H129" s="75"/>
      <c r="I129" s="75"/>
      <c r="J129" s="1"/>
    </row>
    <row r="130" spans="1:10" ht="14.25" customHeight="1" x14ac:dyDescent="0.25">
      <c r="A130" s="103"/>
      <c r="B130" s="103"/>
      <c r="C130" s="103"/>
      <c r="D130" s="103"/>
      <c r="E130" s="95"/>
      <c r="F130" s="95"/>
      <c r="G130" s="95">
        <v>2025</v>
      </c>
      <c r="H130" s="95">
        <v>2024</v>
      </c>
      <c r="I130" s="95">
        <v>2023</v>
      </c>
    </row>
    <row r="131" spans="1:10" ht="14.25" customHeight="1" x14ac:dyDescent="0.2">
      <c r="A131" s="90" t="s">
        <v>236</v>
      </c>
      <c r="B131" s="24"/>
      <c r="C131" s="24"/>
      <c r="D131" s="24"/>
      <c r="E131" s="24"/>
      <c r="F131" s="24"/>
      <c r="G131" s="218">
        <v>1</v>
      </c>
      <c r="H131" s="24">
        <v>2</v>
      </c>
      <c r="I131" s="24">
        <v>1</v>
      </c>
    </row>
    <row r="132" spans="1:10" ht="14.25" customHeight="1" x14ac:dyDescent="0.2">
      <c r="A132" s="90" t="s">
        <v>237</v>
      </c>
      <c r="B132" s="24"/>
      <c r="C132" s="24"/>
      <c r="D132" s="24"/>
      <c r="E132" s="24"/>
      <c r="F132" s="24"/>
      <c r="G132" s="24" t="s">
        <v>632</v>
      </c>
      <c r="H132" s="24">
        <v>3</v>
      </c>
      <c r="I132" s="24">
        <v>3</v>
      </c>
    </row>
    <row r="133" spans="1:10" ht="14.25" customHeight="1" x14ac:dyDescent="0.2">
      <c r="A133" s="90" t="s">
        <v>238</v>
      </c>
      <c r="B133" s="24"/>
      <c r="C133" s="24"/>
      <c r="D133" s="24"/>
      <c r="E133" s="24"/>
      <c r="F133" s="24"/>
      <c r="G133" s="218">
        <v>3</v>
      </c>
      <c r="H133" s="24" t="s">
        <v>3</v>
      </c>
      <c r="I133" s="24" t="s">
        <v>3</v>
      </c>
    </row>
    <row r="136" spans="1:10" ht="14.25" customHeight="1" x14ac:dyDescent="0.25">
      <c r="A136" s="75" t="s">
        <v>373</v>
      </c>
      <c r="B136" s="75"/>
      <c r="C136" s="75"/>
      <c r="D136" s="75"/>
      <c r="E136" s="75"/>
      <c r="F136" s="75"/>
      <c r="G136" s="75"/>
      <c r="H136" s="75"/>
      <c r="I136" s="75"/>
      <c r="J136" s="1"/>
    </row>
    <row r="137" spans="1:10" ht="14.25" customHeight="1" x14ac:dyDescent="0.25">
      <c r="A137" s="129"/>
      <c r="B137" s="129"/>
      <c r="C137" s="129"/>
      <c r="D137" s="129"/>
      <c r="E137" s="129"/>
      <c r="F137" s="129"/>
      <c r="G137" s="129"/>
      <c r="H137" s="129"/>
      <c r="I137" s="129"/>
      <c r="J137" s="1"/>
    </row>
    <row r="138" spans="1:10" ht="14.25" customHeight="1" x14ac:dyDescent="0.25">
      <c r="A138" s="75" t="s">
        <v>389</v>
      </c>
      <c r="B138" s="75"/>
      <c r="C138" s="75"/>
      <c r="D138" s="75"/>
      <c r="E138" s="75"/>
      <c r="F138" s="75"/>
      <c r="G138" s="75"/>
      <c r="H138" s="75"/>
      <c r="I138" s="75"/>
      <c r="J138" s="1"/>
    </row>
    <row r="139" spans="1:10" ht="14.25" customHeight="1" x14ac:dyDescent="0.25">
      <c r="A139" s="103"/>
      <c r="B139" s="103"/>
      <c r="C139" s="103"/>
      <c r="D139" s="103"/>
      <c r="E139" s="95"/>
      <c r="F139" s="95"/>
      <c r="G139" s="95">
        <v>2025</v>
      </c>
      <c r="H139" s="95">
        <v>2024</v>
      </c>
      <c r="I139" s="95">
        <v>2023</v>
      </c>
    </row>
    <row r="140" spans="1:10" ht="14.25" customHeight="1" x14ac:dyDescent="0.2">
      <c r="A140" s="90" t="s">
        <v>0</v>
      </c>
      <c r="B140" s="24"/>
      <c r="C140" s="24"/>
      <c r="D140" s="24"/>
      <c r="E140" s="24"/>
      <c r="F140" s="24"/>
      <c r="G140" s="24" t="s">
        <v>633</v>
      </c>
      <c r="H140" s="24">
        <v>37</v>
      </c>
      <c r="I140" s="24">
        <v>51</v>
      </c>
    </row>
    <row r="141" spans="1:10" ht="14.25" customHeight="1" x14ac:dyDescent="0.2">
      <c r="A141" s="90" t="s">
        <v>1</v>
      </c>
      <c r="B141" s="24"/>
      <c r="C141" s="24"/>
      <c r="D141" s="24"/>
      <c r="E141" s="24"/>
      <c r="F141" s="24"/>
      <c r="G141" s="24" t="s">
        <v>634</v>
      </c>
      <c r="H141" s="24">
        <v>158</v>
      </c>
      <c r="I141" s="24">
        <v>140</v>
      </c>
    </row>
    <row r="142" spans="1:10" ht="14.25" customHeight="1" x14ac:dyDescent="0.25">
      <c r="A142" s="8" t="s">
        <v>4</v>
      </c>
      <c r="B142" s="9"/>
      <c r="C142" s="9"/>
      <c r="D142" s="9"/>
      <c r="E142" s="102"/>
      <c r="F142" s="8"/>
      <c r="G142" s="102">
        <v>207</v>
      </c>
      <c r="H142" s="8">
        <v>195</v>
      </c>
      <c r="I142" s="102">
        <v>191</v>
      </c>
    </row>
    <row r="145" spans="1:10" ht="14.25" customHeight="1" x14ac:dyDescent="0.25">
      <c r="A145" s="75" t="s">
        <v>390</v>
      </c>
      <c r="B145" s="75"/>
      <c r="C145" s="75"/>
      <c r="D145" s="75"/>
      <c r="E145" s="75"/>
      <c r="F145" s="75"/>
      <c r="G145" s="75"/>
      <c r="H145" s="75"/>
      <c r="I145" s="75"/>
    </row>
    <row r="146" spans="1:10" ht="14.25" customHeight="1" x14ac:dyDescent="0.25">
      <c r="A146" s="310"/>
      <c r="B146" s="310"/>
      <c r="C146" s="310"/>
      <c r="D146" s="310"/>
      <c r="E146" s="310"/>
      <c r="F146" s="310"/>
      <c r="G146" s="95">
        <v>2025</v>
      </c>
      <c r="H146" s="95">
        <v>2024</v>
      </c>
      <c r="I146" s="95">
        <v>2023</v>
      </c>
    </row>
    <row r="147" spans="1:10" ht="14.25" customHeight="1" x14ac:dyDescent="0.2">
      <c r="A147" s="90" t="s">
        <v>239</v>
      </c>
      <c r="B147" s="24"/>
      <c r="C147" s="24"/>
      <c r="D147" s="24"/>
      <c r="E147" s="24"/>
      <c r="F147" s="24"/>
      <c r="G147" s="24" t="s">
        <v>635</v>
      </c>
      <c r="H147" s="24">
        <v>29</v>
      </c>
      <c r="I147" s="24">
        <v>93</v>
      </c>
    </row>
    <row r="148" spans="1:10" ht="28.5" customHeight="1" x14ac:dyDescent="0.2">
      <c r="A148" s="315" t="s">
        <v>240</v>
      </c>
      <c r="B148" s="316"/>
      <c r="C148" s="316"/>
      <c r="D148" s="316"/>
      <c r="E148" s="316"/>
      <c r="F148" s="316"/>
      <c r="G148" s="24" t="s">
        <v>636</v>
      </c>
      <c r="H148" s="24">
        <v>68</v>
      </c>
      <c r="I148" s="24">
        <v>25</v>
      </c>
    </row>
    <row r="149" spans="1:10" ht="14.25" customHeight="1" x14ac:dyDescent="0.2">
      <c r="A149" s="90" t="s">
        <v>241</v>
      </c>
      <c r="B149" s="24"/>
      <c r="C149" s="24"/>
      <c r="D149" s="24"/>
      <c r="E149" s="24"/>
      <c r="F149" s="24"/>
      <c r="G149" s="24" t="s">
        <v>637</v>
      </c>
      <c r="H149" s="24">
        <v>16</v>
      </c>
      <c r="I149" s="24">
        <v>10</v>
      </c>
    </row>
    <row r="150" spans="1:10" ht="14.25" customHeight="1" x14ac:dyDescent="0.2">
      <c r="A150" s="90" t="s">
        <v>242</v>
      </c>
      <c r="B150" s="24"/>
      <c r="C150" s="24"/>
      <c r="D150" s="24"/>
      <c r="E150" s="24"/>
      <c r="F150" s="24"/>
      <c r="G150" s="24" t="s">
        <v>638</v>
      </c>
      <c r="H150" s="24">
        <v>24</v>
      </c>
      <c r="I150" s="24">
        <v>18</v>
      </c>
    </row>
    <row r="151" spans="1:10" ht="14.25" customHeight="1" x14ac:dyDescent="0.2">
      <c r="A151" s="90" t="s">
        <v>243</v>
      </c>
      <c r="B151" s="24"/>
      <c r="C151" s="24"/>
      <c r="D151" s="24"/>
      <c r="E151" s="24"/>
      <c r="F151" s="24"/>
      <c r="G151" s="24" t="s">
        <v>639</v>
      </c>
      <c r="H151" s="24">
        <v>10</v>
      </c>
      <c r="I151" s="24">
        <v>6</v>
      </c>
    </row>
    <row r="152" spans="1:10" ht="14.25" customHeight="1" x14ac:dyDescent="0.2">
      <c r="A152" s="90" t="s">
        <v>244</v>
      </c>
      <c r="B152" s="24"/>
      <c r="C152" s="24"/>
      <c r="D152" s="24"/>
      <c r="E152" s="24"/>
      <c r="F152" s="24"/>
      <c r="G152" s="24" t="s">
        <v>640</v>
      </c>
      <c r="H152" s="24">
        <v>6</v>
      </c>
      <c r="I152" s="24">
        <v>2</v>
      </c>
    </row>
    <row r="153" spans="1:10" ht="14.25" customHeight="1" x14ac:dyDescent="0.25">
      <c r="A153" s="8" t="s">
        <v>4</v>
      </c>
      <c r="B153" s="9"/>
      <c r="C153" s="9"/>
      <c r="D153" s="9"/>
      <c r="E153" s="102"/>
      <c r="F153" s="8"/>
      <c r="G153" s="8">
        <v>156</v>
      </c>
      <c r="H153" s="8">
        <v>153</v>
      </c>
      <c r="I153" s="8">
        <v>154</v>
      </c>
    </row>
    <row r="155" spans="1:10" ht="14.25" customHeight="1" x14ac:dyDescent="0.2">
      <c r="A155" t="s">
        <v>17</v>
      </c>
      <c r="G155">
        <v>51</v>
      </c>
      <c r="H155">
        <v>42</v>
      </c>
      <c r="I155">
        <v>37</v>
      </c>
    </row>
    <row r="156" spans="1:10" ht="14.25" customHeight="1" x14ac:dyDescent="0.25">
      <c r="A156" s="8" t="s">
        <v>4</v>
      </c>
      <c r="B156" s="9"/>
      <c r="C156" s="9"/>
      <c r="D156" s="9"/>
      <c r="E156" s="102"/>
      <c r="F156" s="8"/>
      <c r="G156" s="8">
        <v>207</v>
      </c>
      <c r="H156" s="8">
        <v>195</v>
      </c>
      <c r="I156" s="8">
        <v>191</v>
      </c>
    </row>
    <row r="159" spans="1:10" ht="14.25" customHeight="1" x14ac:dyDescent="0.25">
      <c r="A159" s="75" t="s">
        <v>388</v>
      </c>
      <c r="B159" s="75"/>
      <c r="C159" s="75"/>
      <c r="D159" s="75"/>
      <c r="E159" s="1"/>
      <c r="F159" s="1"/>
      <c r="G159" s="1"/>
      <c r="H159" s="1"/>
      <c r="I159" s="1"/>
      <c r="J159" s="1"/>
    </row>
    <row r="161" spans="1:10" ht="28.5" customHeight="1" x14ac:dyDescent="0.2">
      <c r="A161" s="314" t="s">
        <v>612</v>
      </c>
      <c r="B161" s="314"/>
      <c r="C161" s="314"/>
      <c r="D161" s="314"/>
    </row>
    <row r="162" spans="1:10" ht="14.25" customHeight="1" x14ac:dyDescent="0.25">
      <c r="A162" s="212">
        <v>2025</v>
      </c>
      <c r="B162" s="212">
        <v>2024</v>
      </c>
      <c r="C162" s="212">
        <v>2023</v>
      </c>
      <c r="D162" s="213" t="s">
        <v>4</v>
      </c>
    </row>
    <row r="163" spans="1:10" ht="14.25" customHeight="1" x14ac:dyDescent="0.25">
      <c r="A163" s="101">
        <v>45</v>
      </c>
      <c r="B163" s="101">
        <v>2</v>
      </c>
      <c r="C163" s="101">
        <v>4</v>
      </c>
      <c r="D163" s="246">
        <v>51</v>
      </c>
    </row>
    <row r="164" spans="1:10" ht="14.25" customHeight="1" x14ac:dyDescent="0.25">
      <c r="B164" s="99"/>
      <c r="C164" s="99"/>
      <c r="D164" s="99"/>
      <c r="E164" s="99"/>
      <c r="F164" s="25"/>
    </row>
    <row r="165" spans="1:10" ht="14.25" customHeight="1" x14ac:dyDescent="0.25">
      <c r="B165" s="99"/>
      <c r="C165" s="99"/>
      <c r="D165" s="99"/>
      <c r="E165" s="99"/>
      <c r="F165" s="25"/>
    </row>
    <row r="167" spans="1:10" ht="14.25" customHeight="1" x14ac:dyDescent="0.25">
      <c r="A167" s="144" t="s">
        <v>374</v>
      </c>
      <c r="B167" s="129"/>
      <c r="C167" s="129"/>
      <c r="D167" s="129"/>
      <c r="E167" s="129"/>
      <c r="F167" s="129"/>
      <c r="G167" s="129"/>
      <c r="H167" s="129"/>
      <c r="I167" s="129"/>
      <c r="J167" s="129"/>
    </row>
    <row r="168" spans="1:10" ht="14.25" customHeight="1" x14ac:dyDescent="0.25">
      <c r="A168" s="129"/>
      <c r="B168" s="129"/>
      <c r="C168" s="129"/>
      <c r="D168" s="129"/>
      <c r="E168" s="129"/>
      <c r="F168" s="129"/>
      <c r="G168" s="129"/>
      <c r="H168" s="129"/>
      <c r="I168" s="129"/>
      <c r="J168" s="129"/>
    </row>
    <row r="169" spans="1:10" ht="14.25" customHeight="1" x14ac:dyDescent="0.25">
      <c r="A169" s="75" t="s">
        <v>387</v>
      </c>
      <c r="B169" s="75"/>
      <c r="C169" s="75"/>
      <c r="D169" s="75"/>
      <c r="E169" s="75"/>
      <c r="F169" s="75"/>
      <c r="G169" s="75"/>
      <c r="H169" s="75"/>
      <c r="I169" s="75"/>
      <c r="J169" s="1"/>
    </row>
    <row r="170" spans="1:10" ht="14.25" customHeight="1" x14ac:dyDescent="0.25">
      <c r="A170" s="103"/>
      <c r="B170" s="103"/>
      <c r="C170" s="103"/>
      <c r="D170" s="103"/>
      <c r="E170" s="95"/>
      <c r="F170" s="95"/>
      <c r="G170" s="95">
        <v>2025</v>
      </c>
      <c r="H170" s="95">
        <v>2024</v>
      </c>
      <c r="I170" s="95">
        <v>2023</v>
      </c>
    </row>
    <row r="171" spans="1:10" ht="14.25" customHeight="1" x14ac:dyDescent="0.2">
      <c r="A171" s="90" t="s">
        <v>0</v>
      </c>
      <c r="B171" s="24"/>
      <c r="C171" s="24"/>
      <c r="D171" s="24"/>
      <c r="E171" s="24"/>
      <c r="F171" s="24"/>
      <c r="G171" s="24" t="s">
        <v>641</v>
      </c>
      <c r="H171" s="24">
        <v>77</v>
      </c>
      <c r="I171" s="24">
        <v>103</v>
      </c>
    </row>
    <row r="172" spans="1:10" ht="14.25" customHeight="1" x14ac:dyDescent="0.2">
      <c r="A172" s="90" t="s">
        <v>210</v>
      </c>
      <c r="B172" s="24"/>
      <c r="C172" s="24"/>
      <c r="D172" s="24"/>
      <c r="E172" s="24"/>
      <c r="F172" s="24"/>
      <c r="G172" s="24" t="s">
        <v>642</v>
      </c>
      <c r="H172" s="24">
        <v>631</v>
      </c>
      <c r="I172" s="24">
        <v>721</v>
      </c>
    </row>
    <row r="173" spans="1:10" ht="14.25" customHeight="1" x14ac:dyDescent="0.25">
      <c r="A173" s="8" t="s">
        <v>4</v>
      </c>
      <c r="B173" s="8"/>
      <c r="C173" s="8"/>
      <c r="D173" s="8"/>
      <c r="E173" s="102"/>
      <c r="F173" s="8"/>
      <c r="G173" s="8">
        <v>859</v>
      </c>
      <c r="H173" s="8">
        <v>708</v>
      </c>
      <c r="I173" s="8">
        <v>824</v>
      </c>
    </row>
    <row r="176" spans="1:10" ht="14.25" customHeight="1" x14ac:dyDescent="0.25">
      <c r="A176" s="75" t="s">
        <v>397</v>
      </c>
      <c r="B176" s="75"/>
      <c r="C176" s="75"/>
      <c r="D176" s="75"/>
      <c r="E176" s="75"/>
      <c r="F176" s="75"/>
      <c r="G176" s="75"/>
      <c r="H176" s="75"/>
      <c r="I176" s="75"/>
      <c r="J176" s="1"/>
    </row>
    <row r="177" spans="1:9" ht="14.25" customHeight="1" x14ac:dyDescent="0.25">
      <c r="A177" s="103"/>
      <c r="B177" s="103"/>
      <c r="C177" s="103"/>
      <c r="D177" s="103"/>
      <c r="E177" s="95"/>
      <c r="F177" s="95"/>
      <c r="G177" s="95">
        <v>2025</v>
      </c>
      <c r="H177" s="95">
        <v>2024</v>
      </c>
      <c r="I177" s="95">
        <v>2023</v>
      </c>
    </row>
    <row r="178" spans="1:9" ht="14.25" customHeight="1" x14ac:dyDescent="0.2">
      <c r="A178" s="90" t="s">
        <v>211</v>
      </c>
      <c r="B178" s="24"/>
      <c r="C178" s="24"/>
      <c r="D178" s="24"/>
      <c r="E178" s="24"/>
      <c r="F178" s="24"/>
      <c r="G178" s="24" t="s">
        <v>643</v>
      </c>
      <c r="H178" s="24">
        <v>220</v>
      </c>
      <c r="I178" s="24">
        <v>322</v>
      </c>
    </row>
    <row r="179" spans="1:9" ht="14.25" customHeight="1" x14ac:dyDescent="0.2">
      <c r="A179" s="90" t="s">
        <v>245</v>
      </c>
      <c r="B179" s="24"/>
      <c r="C179" s="24"/>
      <c r="D179" s="24"/>
      <c r="E179" s="24"/>
      <c r="F179" s="24"/>
      <c r="G179" s="24" t="s">
        <v>640</v>
      </c>
      <c r="H179" s="24">
        <v>7</v>
      </c>
      <c r="I179" s="24">
        <v>2</v>
      </c>
    </row>
    <row r="180" spans="1:9" ht="14.25" customHeight="1" x14ac:dyDescent="0.2">
      <c r="A180" s="90" t="s">
        <v>213</v>
      </c>
      <c r="B180" s="24"/>
      <c r="C180" s="24"/>
      <c r="D180" s="24"/>
      <c r="E180" s="24"/>
      <c r="F180" s="24"/>
      <c r="G180" s="218" t="s">
        <v>3</v>
      </c>
      <c r="H180" s="24" t="s">
        <v>3</v>
      </c>
      <c r="I180" s="24" t="s">
        <v>3</v>
      </c>
    </row>
    <row r="181" spans="1:9" ht="14.25" customHeight="1" x14ac:dyDescent="0.2">
      <c r="A181" s="90" t="s">
        <v>246</v>
      </c>
      <c r="B181" s="24"/>
      <c r="C181" s="24"/>
      <c r="D181" s="24"/>
      <c r="E181" s="24"/>
      <c r="F181" s="24"/>
      <c r="G181" s="218" t="s">
        <v>3</v>
      </c>
      <c r="H181" s="24" t="s">
        <v>3</v>
      </c>
      <c r="I181" s="24">
        <v>1</v>
      </c>
    </row>
    <row r="182" spans="1:9" ht="14.25" customHeight="1" x14ac:dyDescent="0.2">
      <c r="A182" s="150" t="s">
        <v>490</v>
      </c>
      <c r="B182" s="24"/>
      <c r="C182" s="24"/>
      <c r="D182" s="24"/>
      <c r="E182" s="24"/>
      <c r="F182" s="24"/>
      <c r="G182" s="218" t="s">
        <v>3</v>
      </c>
      <c r="H182" s="24" t="s">
        <v>3</v>
      </c>
      <c r="I182" s="24" t="s">
        <v>3</v>
      </c>
    </row>
    <row r="183" spans="1:9" ht="14.25" customHeight="1" x14ac:dyDescent="0.2">
      <c r="A183" s="150" t="s">
        <v>491</v>
      </c>
      <c r="B183" s="24"/>
      <c r="C183" s="24"/>
      <c r="D183" s="24"/>
      <c r="E183" s="24"/>
      <c r="F183" s="24"/>
      <c r="G183" s="218" t="s">
        <v>3</v>
      </c>
      <c r="H183" s="24" t="s">
        <v>3</v>
      </c>
      <c r="I183" s="24" t="s">
        <v>3</v>
      </c>
    </row>
    <row r="184" spans="1:9" ht="14.25" customHeight="1" x14ac:dyDescent="0.2">
      <c r="A184" s="90" t="s">
        <v>215</v>
      </c>
      <c r="B184" s="24"/>
      <c r="C184" s="24"/>
      <c r="D184" s="24"/>
      <c r="E184" s="24"/>
      <c r="F184" s="24"/>
      <c r="G184" s="24" t="s">
        <v>644</v>
      </c>
      <c r="H184" s="24">
        <v>2</v>
      </c>
      <c r="I184" s="24">
        <v>2</v>
      </c>
    </row>
    <row r="185" spans="1:9" ht="14.25" customHeight="1" x14ac:dyDescent="0.2">
      <c r="A185" s="90" t="s">
        <v>216</v>
      </c>
      <c r="B185" s="24"/>
      <c r="C185" s="24"/>
      <c r="D185" s="24"/>
      <c r="E185" s="24"/>
      <c r="F185" s="24"/>
      <c r="G185" s="24" t="s">
        <v>645</v>
      </c>
      <c r="H185" s="24">
        <v>83</v>
      </c>
      <c r="I185" s="24">
        <v>62</v>
      </c>
    </row>
    <row r="186" spans="1:9" ht="14.25" customHeight="1" x14ac:dyDescent="0.2">
      <c r="A186" s="90" t="s">
        <v>247</v>
      </c>
      <c r="B186" s="24"/>
      <c r="C186" s="24"/>
      <c r="D186" s="24"/>
      <c r="E186" s="24"/>
      <c r="F186" s="24"/>
      <c r="G186" s="24" t="s">
        <v>646</v>
      </c>
      <c r="H186" s="24">
        <v>82</v>
      </c>
      <c r="I186" s="24">
        <v>133</v>
      </c>
    </row>
    <row r="187" spans="1:9" ht="14.25" customHeight="1" x14ac:dyDescent="0.2">
      <c r="A187" s="150" t="s">
        <v>456</v>
      </c>
      <c r="B187" s="24"/>
      <c r="C187" s="24"/>
      <c r="D187" s="24"/>
      <c r="E187" s="24"/>
      <c r="F187" s="24"/>
      <c r="G187" s="218" t="s">
        <v>3</v>
      </c>
      <c r="H187" s="24" t="s">
        <v>3</v>
      </c>
      <c r="I187" s="24" t="s">
        <v>3</v>
      </c>
    </row>
    <row r="188" spans="1:9" ht="14.25" customHeight="1" x14ac:dyDescent="0.2">
      <c r="A188" s="90" t="s">
        <v>248</v>
      </c>
      <c r="B188" s="24"/>
      <c r="C188" s="24"/>
      <c r="D188" s="24"/>
      <c r="E188" s="24"/>
      <c r="F188" s="24"/>
      <c r="G188" s="24" t="s">
        <v>647</v>
      </c>
      <c r="H188" s="24">
        <v>6</v>
      </c>
      <c r="I188" s="24">
        <v>4</v>
      </c>
    </row>
    <row r="189" spans="1:9" ht="14.25" customHeight="1" x14ac:dyDescent="0.2">
      <c r="A189" s="90" t="s">
        <v>222</v>
      </c>
      <c r="B189" s="24"/>
      <c r="C189" s="24"/>
      <c r="D189" s="24"/>
      <c r="E189" s="24"/>
      <c r="F189" s="24"/>
      <c r="G189" s="24" t="s">
        <v>644</v>
      </c>
      <c r="H189" s="24">
        <v>14</v>
      </c>
      <c r="I189" s="24">
        <v>16</v>
      </c>
    </row>
    <row r="190" spans="1:9" ht="14.25" customHeight="1" x14ac:dyDescent="0.2">
      <c r="A190" s="90" t="s">
        <v>223</v>
      </c>
      <c r="B190" s="24"/>
      <c r="C190" s="24"/>
      <c r="D190" s="24"/>
      <c r="E190" s="24"/>
      <c r="F190" s="24"/>
      <c r="G190" s="218" t="s">
        <v>3</v>
      </c>
      <c r="H190" s="24">
        <v>2</v>
      </c>
      <c r="I190" s="24">
        <v>4</v>
      </c>
    </row>
    <row r="191" spans="1:9" ht="14.25" customHeight="1" x14ac:dyDescent="0.2">
      <c r="A191" s="90" t="s">
        <v>224</v>
      </c>
      <c r="B191" s="24"/>
      <c r="C191" s="24"/>
      <c r="D191" s="24"/>
      <c r="E191" s="24"/>
      <c r="F191" s="24"/>
      <c r="G191" s="24" t="s">
        <v>648</v>
      </c>
      <c r="H191" s="24">
        <v>218</v>
      </c>
      <c r="I191" s="24">
        <v>201</v>
      </c>
    </row>
    <row r="192" spans="1:9" ht="14.25" customHeight="1" x14ac:dyDescent="0.25">
      <c r="A192" s="8" t="s">
        <v>4</v>
      </c>
      <c r="B192" s="8"/>
      <c r="C192" s="8"/>
      <c r="D192" s="8"/>
      <c r="E192" s="102"/>
      <c r="F192" s="8"/>
      <c r="G192" s="8">
        <v>760</v>
      </c>
      <c r="H192" s="8">
        <v>634</v>
      </c>
      <c r="I192" s="8">
        <v>747</v>
      </c>
    </row>
    <row r="194" spans="1:10" ht="14.25" customHeight="1" x14ac:dyDescent="0.2">
      <c r="A194" t="s">
        <v>17</v>
      </c>
      <c r="G194">
        <v>99</v>
      </c>
      <c r="H194">
        <v>74</v>
      </c>
      <c r="I194">
        <v>77</v>
      </c>
    </row>
    <row r="195" spans="1:10" ht="14.25" customHeight="1" x14ac:dyDescent="0.25">
      <c r="A195" s="8" t="s">
        <v>4</v>
      </c>
      <c r="B195" s="9"/>
      <c r="C195" s="9"/>
      <c r="D195" s="9"/>
      <c r="E195" s="102"/>
      <c r="F195" s="8"/>
      <c r="G195" s="8">
        <v>859</v>
      </c>
      <c r="H195" s="8">
        <v>708</v>
      </c>
      <c r="I195" s="8">
        <v>824</v>
      </c>
    </row>
    <row r="198" spans="1:10" ht="14.25" customHeight="1" x14ac:dyDescent="0.25">
      <c r="A198" s="75" t="s">
        <v>386</v>
      </c>
      <c r="B198" s="75"/>
      <c r="C198" s="75"/>
      <c r="D198" s="75"/>
      <c r="E198" s="75"/>
      <c r="F198" s="75"/>
      <c r="G198" s="75"/>
      <c r="H198" s="75"/>
      <c r="I198" s="75"/>
      <c r="J198" s="1"/>
    </row>
    <row r="199" spans="1:10" ht="14.25" customHeight="1" x14ac:dyDescent="0.25">
      <c r="A199" s="103"/>
      <c r="B199" s="103"/>
      <c r="C199" s="103"/>
      <c r="D199" s="103"/>
      <c r="E199" s="95"/>
      <c r="F199" s="95"/>
      <c r="G199" s="95">
        <v>2025</v>
      </c>
      <c r="H199" s="95">
        <v>2024</v>
      </c>
      <c r="I199" s="95">
        <v>2023</v>
      </c>
    </row>
    <row r="200" spans="1:10" ht="14.25" customHeight="1" x14ac:dyDescent="0.2">
      <c r="A200" s="90" t="s">
        <v>225</v>
      </c>
      <c r="B200" s="24"/>
      <c r="C200" s="24"/>
      <c r="D200" s="24"/>
      <c r="E200" s="24"/>
      <c r="F200" s="24"/>
      <c r="G200" s="24"/>
      <c r="H200" s="24"/>
      <c r="I200" s="24"/>
    </row>
    <row r="201" spans="1:10" ht="14.25" customHeight="1" x14ac:dyDescent="0.2">
      <c r="A201" s="90" t="s">
        <v>80</v>
      </c>
      <c r="B201" s="24"/>
      <c r="C201" s="24"/>
      <c r="D201" s="24"/>
      <c r="E201" s="24"/>
      <c r="F201" s="24"/>
      <c r="G201" s="24"/>
      <c r="H201" s="24"/>
      <c r="I201" s="24"/>
    </row>
    <row r="202" spans="1:10" ht="14.25" customHeight="1" x14ac:dyDescent="0.2">
      <c r="A202" s="150" t="s">
        <v>449</v>
      </c>
      <c r="B202" s="24"/>
      <c r="C202" s="24"/>
      <c r="D202" s="24"/>
      <c r="E202" s="24"/>
      <c r="F202" s="24"/>
      <c r="G202" s="24" t="s">
        <v>649</v>
      </c>
      <c r="H202" s="24">
        <v>54</v>
      </c>
      <c r="I202" s="24">
        <v>98</v>
      </c>
    </row>
    <row r="203" spans="1:10" ht="14.25" customHeight="1" x14ac:dyDescent="0.2">
      <c r="A203" s="150" t="s">
        <v>457</v>
      </c>
      <c r="B203" s="24"/>
      <c r="C203" s="24"/>
      <c r="D203" s="24"/>
      <c r="E203" s="24"/>
      <c r="F203" s="24"/>
      <c r="G203" s="24" t="s">
        <v>650</v>
      </c>
      <c r="H203" s="24">
        <v>320</v>
      </c>
      <c r="I203" s="24">
        <v>274</v>
      </c>
    </row>
    <row r="204" spans="1:10" ht="14.25" customHeight="1" x14ac:dyDescent="0.2">
      <c r="A204" s="150" t="s">
        <v>458</v>
      </c>
      <c r="B204" s="24"/>
      <c r="C204" s="24"/>
      <c r="D204" s="24"/>
      <c r="E204" s="24"/>
      <c r="F204" s="24"/>
      <c r="G204" s="24" t="s">
        <v>651</v>
      </c>
      <c r="H204" s="24">
        <v>38</v>
      </c>
      <c r="I204" s="24">
        <v>28</v>
      </c>
    </row>
    <row r="205" spans="1:10" ht="14.25" customHeight="1" x14ac:dyDescent="0.2">
      <c r="A205" s="150" t="s">
        <v>459</v>
      </c>
      <c r="B205" s="24"/>
      <c r="C205" s="24"/>
      <c r="D205" s="24"/>
      <c r="E205" s="24"/>
      <c r="F205" s="24"/>
      <c r="G205" s="24" t="s">
        <v>652</v>
      </c>
      <c r="H205" s="24">
        <v>63</v>
      </c>
      <c r="I205" s="24">
        <v>115</v>
      </c>
    </row>
    <row r="206" spans="1:10" ht="14.25" customHeight="1" x14ac:dyDescent="0.2">
      <c r="A206" s="150" t="s">
        <v>460</v>
      </c>
      <c r="B206" s="24"/>
      <c r="C206" s="24"/>
      <c r="D206" s="24"/>
      <c r="E206" s="24"/>
      <c r="F206" s="24"/>
      <c r="G206" s="24" t="s">
        <v>653</v>
      </c>
      <c r="H206" s="24">
        <v>65</v>
      </c>
      <c r="I206" s="24">
        <v>49</v>
      </c>
    </row>
    <row r="207" spans="1:10" ht="14.25" customHeight="1" x14ac:dyDescent="0.2">
      <c r="A207" s="150" t="s">
        <v>461</v>
      </c>
      <c r="B207" s="24"/>
      <c r="C207" s="24"/>
      <c r="D207" s="24"/>
      <c r="E207" s="24"/>
      <c r="F207" s="24"/>
      <c r="G207" s="218" t="str">
        <f>G209</f>
        <v>-</v>
      </c>
      <c r="H207" s="24" t="s">
        <v>3</v>
      </c>
      <c r="I207" s="24" t="s">
        <v>219</v>
      </c>
    </row>
    <row r="208" spans="1:10" ht="14.25" customHeight="1" x14ac:dyDescent="0.2">
      <c r="A208" s="150" t="s">
        <v>462</v>
      </c>
      <c r="B208" s="24"/>
      <c r="C208" s="24"/>
      <c r="D208" s="24"/>
      <c r="E208" s="24"/>
      <c r="F208" s="24"/>
      <c r="G208" s="24" t="s">
        <v>654</v>
      </c>
      <c r="H208" s="24">
        <v>5</v>
      </c>
      <c r="I208" s="24">
        <v>5</v>
      </c>
    </row>
    <row r="209" spans="1:9" ht="14.25" customHeight="1" x14ac:dyDescent="0.2">
      <c r="A209" s="150" t="s">
        <v>463</v>
      </c>
      <c r="B209" s="24"/>
      <c r="C209" s="24"/>
      <c r="D209" s="24"/>
      <c r="E209" s="24"/>
      <c r="F209" s="24"/>
      <c r="G209" s="218" t="s">
        <v>3</v>
      </c>
      <c r="H209" s="24" t="s">
        <v>3</v>
      </c>
      <c r="I209" s="24" t="s">
        <v>219</v>
      </c>
    </row>
    <row r="210" spans="1:9" ht="14.25" customHeight="1" x14ac:dyDescent="0.2">
      <c r="A210" s="150" t="s">
        <v>464</v>
      </c>
      <c r="B210" s="24"/>
      <c r="C210" s="24"/>
      <c r="D210" s="24"/>
      <c r="E210" s="24"/>
      <c r="F210" s="24"/>
      <c r="G210" s="218">
        <v>3</v>
      </c>
      <c r="H210" s="24">
        <v>1</v>
      </c>
      <c r="I210" s="24" t="s">
        <v>219</v>
      </c>
    </row>
    <row r="211" spans="1:9" ht="25.55" customHeight="1" x14ac:dyDescent="0.2">
      <c r="A211" s="312" t="s">
        <v>465</v>
      </c>
      <c r="B211" s="312"/>
      <c r="C211" s="312"/>
      <c r="D211" s="312"/>
      <c r="E211" s="312"/>
      <c r="F211" s="312"/>
      <c r="G211" s="24" t="s">
        <v>655</v>
      </c>
      <c r="H211" s="24" t="s">
        <v>3</v>
      </c>
      <c r="I211" s="24" t="s">
        <v>219</v>
      </c>
    </row>
    <row r="212" spans="1:9" ht="14.25" customHeight="1" x14ac:dyDescent="0.2">
      <c r="A212" s="150" t="s">
        <v>466</v>
      </c>
      <c r="B212" s="24"/>
      <c r="C212" s="24"/>
      <c r="D212" s="24"/>
      <c r="E212" s="24"/>
      <c r="F212" s="24"/>
      <c r="G212" s="24" t="s">
        <v>655</v>
      </c>
      <c r="H212" s="24">
        <v>32</v>
      </c>
      <c r="I212" s="24">
        <v>4</v>
      </c>
    </row>
    <row r="213" spans="1:9" ht="14.25" customHeight="1" x14ac:dyDescent="0.2">
      <c r="A213" s="150" t="s">
        <v>467</v>
      </c>
      <c r="B213" s="24"/>
      <c r="C213" s="24"/>
      <c r="D213" s="24"/>
      <c r="E213" s="24"/>
      <c r="F213" s="24"/>
      <c r="G213" s="24" t="s">
        <v>627</v>
      </c>
      <c r="H213" s="24">
        <v>2</v>
      </c>
      <c r="I213" s="24" t="s">
        <v>219</v>
      </c>
    </row>
    <row r="214" spans="1:9" ht="14.25" customHeight="1" x14ac:dyDescent="0.2">
      <c r="A214" s="150" t="s">
        <v>468</v>
      </c>
      <c r="B214" s="24"/>
      <c r="C214" s="24"/>
      <c r="D214" s="24"/>
      <c r="E214" s="24"/>
      <c r="F214" s="24"/>
      <c r="G214" s="218" t="s">
        <v>3</v>
      </c>
      <c r="H214" s="24" t="s">
        <v>3</v>
      </c>
      <c r="I214" s="24" t="s">
        <v>219</v>
      </c>
    </row>
    <row r="215" spans="1:9" ht="14.25" customHeight="1" x14ac:dyDescent="0.2">
      <c r="A215" s="150" t="s">
        <v>469</v>
      </c>
      <c r="B215" s="24"/>
      <c r="C215" s="24"/>
      <c r="D215" s="24"/>
      <c r="E215" s="24"/>
      <c r="F215" s="24"/>
      <c r="G215" s="218" t="s">
        <v>3</v>
      </c>
      <c r="H215" s="24" t="s">
        <v>3</v>
      </c>
      <c r="I215" s="24" t="s">
        <v>219</v>
      </c>
    </row>
    <row r="216" spans="1:9" ht="14.25" customHeight="1" x14ac:dyDescent="0.2">
      <c r="A216" s="150" t="s">
        <v>470</v>
      </c>
      <c r="B216" s="24"/>
      <c r="C216" s="24"/>
      <c r="D216" s="24"/>
      <c r="E216" s="24"/>
      <c r="F216" s="24"/>
      <c r="G216" s="24" t="s">
        <v>656</v>
      </c>
      <c r="H216" s="24">
        <v>19</v>
      </c>
      <c r="I216" s="24">
        <v>43</v>
      </c>
    </row>
    <row r="217" spans="1:9" ht="14.25" customHeight="1" x14ac:dyDescent="0.2">
      <c r="A217" s="150" t="s">
        <v>471</v>
      </c>
      <c r="B217" s="24"/>
      <c r="C217" s="24"/>
      <c r="D217" s="24"/>
      <c r="E217" s="24"/>
      <c r="F217" s="24"/>
      <c r="G217" s="218" t="s">
        <v>3</v>
      </c>
      <c r="H217" s="24" t="s">
        <v>3</v>
      </c>
      <c r="I217" s="24" t="s">
        <v>219</v>
      </c>
    </row>
    <row r="218" spans="1:9" ht="14.25" customHeight="1" x14ac:dyDescent="0.2">
      <c r="A218" s="150" t="s">
        <v>472</v>
      </c>
      <c r="B218" s="24"/>
      <c r="C218" s="24"/>
      <c r="D218" s="24"/>
      <c r="E218" s="24"/>
      <c r="F218" s="24"/>
      <c r="G218" s="24" t="s">
        <v>647</v>
      </c>
      <c r="H218" s="24">
        <v>6</v>
      </c>
      <c r="I218" s="24">
        <v>3</v>
      </c>
    </row>
    <row r="219" spans="1:9" ht="14.25" customHeight="1" x14ac:dyDescent="0.2">
      <c r="A219" s="150" t="s">
        <v>473</v>
      </c>
      <c r="B219" s="24"/>
      <c r="C219" s="24"/>
      <c r="D219" s="24"/>
      <c r="E219" s="24"/>
      <c r="F219" s="24"/>
      <c r="G219" s="218" t="s">
        <v>3</v>
      </c>
      <c r="H219" s="24" t="s">
        <v>3</v>
      </c>
      <c r="I219" s="24" t="s">
        <v>219</v>
      </c>
    </row>
    <row r="220" spans="1:9" ht="14.25" customHeight="1" x14ac:dyDescent="0.2">
      <c r="A220" s="150" t="s">
        <v>474</v>
      </c>
      <c r="B220" s="24"/>
      <c r="C220" s="24"/>
      <c r="D220" s="24"/>
      <c r="E220" s="24"/>
      <c r="F220" s="24"/>
      <c r="G220" s="218" t="s">
        <v>3</v>
      </c>
      <c r="H220" s="24" t="s">
        <v>3</v>
      </c>
      <c r="I220" s="24">
        <v>1</v>
      </c>
    </row>
    <row r="221" spans="1:9" ht="14.25" customHeight="1" x14ac:dyDescent="0.2">
      <c r="A221" s="90" t="s">
        <v>81</v>
      </c>
      <c r="B221" s="24"/>
      <c r="C221" s="24"/>
      <c r="D221" s="24"/>
      <c r="E221" s="24"/>
      <c r="F221" s="24"/>
      <c r="G221" s="24" t="s">
        <v>657</v>
      </c>
      <c r="H221" s="24">
        <v>215</v>
      </c>
      <c r="I221" s="24">
        <v>194</v>
      </c>
    </row>
    <row r="222" spans="1:9" ht="14.25" customHeight="1" x14ac:dyDescent="0.2">
      <c r="A222" s="90" t="s">
        <v>82</v>
      </c>
      <c r="B222" s="24"/>
      <c r="C222" s="24"/>
      <c r="D222" s="24"/>
      <c r="E222" s="24"/>
      <c r="F222" s="24"/>
      <c r="G222" s="24" t="s">
        <v>658</v>
      </c>
      <c r="H222" s="24">
        <v>47</v>
      </c>
      <c r="I222" s="24">
        <v>114</v>
      </c>
    </row>
    <row r="223" spans="1:9" ht="14.25" customHeight="1" x14ac:dyDescent="0.2">
      <c r="A223" s="90" t="s">
        <v>83</v>
      </c>
      <c r="B223" s="24"/>
      <c r="C223" s="24"/>
      <c r="D223" s="24"/>
      <c r="E223" s="24"/>
      <c r="F223" s="24"/>
      <c r="G223" s="24"/>
      <c r="H223" s="24"/>
      <c r="I223" s="24"/>
    </row>
    <row r="224" spans="1:9" ht="14.25" customHeight="1" x14ac:dyDescent="0.2">
      <c r="A224" s="150" t="s">
        <v>450</v>
      </c>
      <c r="B224" s="24"/>
      <c r="C224" s="24"/>
      <c r="D224" s="24"/>
      <c r="E224" s="24"/>
      <c r="F224" s="24"/>
      <c r="G224" s="24" t="s">
        <v>659</v>
      </c>
      <c r="H224" s="24">
        <v>30</v>
      </c>
      <c r="I224" s="24">
        <v>51</v>
      </c>
    </row>
    <row r="225" spans="1:10" ht="14.25" customHeight="1" x14ac:dyDescent="0.2">
      <c r="A225" s="150" t="s">
        <v>475</v>
      </c>
      <c r="B225" s="24"/>
      <c r="C225" s="24"/>
      <c r="D225" s="24"/>
      <c r="E225" s="24"/>
      <c r="F225" s="24"/>
      <c r="G225" s="218" t="s">
        <v>3</v>
      </c>
      <c r="H225" s="24" t="s">
        <v>3</v>
      </c>
      <c r="I225" s="24" t="s">
        <v>219</v>
      </c>
    </row>
    <row r="226" spans="1:10" ht="14.25" customHeight="1" x14ac:dyDescent="0.2">
      <c r="A226" s="150" t="s">
        <v>476</v>
      </c>
      <c r="B226" s="24"/>
      <c r="C226" s="24"/>
      <c r="D226" s="24"/>
      <c r="E226" s="24"/>
      <c r="F226" s="24"/>
      <c r="G226" s="24" t="s">
        <v>660</v>
      </c>
      <c r="H226" s="24">
        <v>50</v>
      </c>
      <c r="I226" s="24">
        <v>73</v>
      </c>
    </row>
    <row r="227" spans="1:10" ht="14.25" customHeight="1" x14ac:dyDescent="0.2">
      <c r="A227" s="150" t="s">
        <v>477</v>
      </c>
      <c r="B227" s="24"/>
      <c r="C227" s="24"/>
      <c r="D227" s="24"/>
      <c r="E227" s="24"/>
      <c r="F227" s="24"/>
      <c r="G227" s="218" t="s">
        <v>3</v>
      </c>
      <c r="H227" s="24" t="s">
        <v>3</v>
      </c>
      <c r="I227" s="24" t="s">
        <v>3</v>
      </c>
    </row>
    <row r="228" spans="1:10" ht="14.25" customHeight="1" x14ac:dyDescent="0.2">
      <c r="A228" s="150" t="s">
        <v>478</v>
      </c>
      <c r="B228" s="24"/>
      <c r="C228" s="24"/>
      <c r="D228" s="24"/>
      <c r="E228" s="24"/>
      <c r="F228" s="24"/>
      <c r="G228" s="218" t="s">
        <v>3</v>
      </c>
      <c r="H228" s="24">
        <v>4</v>
      </c>
      <c r="I228" s="24" t="s">
        <v>3</v>
      </c>
    </row>
    <row r="229" spans="1:10" ht="14.25" customHeight="1" x14ac:dyDescent="0.2">
      <c r="A229" s="150" t="s">
        <v>479</v>
      </c>
      <c r="B229" s="24"/>
      <c r="C229" s="24"/>
      <c r="D229" s="24"/>
      <c r="E229" s="24"/>
      <c r="F229" s="24"/>
      <c r="G229" s="218" t="s">
        <v>3</v>
      </c>
      <c r="H229" s="24" t="s">
        <v>3</v>
      </c>
      <c r="I229" s="24" t="s">
        <v>3</v>
      </c>
    </row>
    <row r="230" spans="1:10" ht="14.25" customHeight="1" x14ac:dyDescent="0.2">
      <c r="A230" s="150" t="s">
        <v>480</v>
      </c>
      <c r="B230" s="24"/>
      <c r="C230" s="24"/>
      <c r="D230" s="24"/>
      <c r="E230" s="24"/>
      <c r="F230" s="24"/>
      <c r="G230" s="218" t="s">
        <v>3</v>
      </c>
      <c r="H230" s="24" t="s">
        <v>3</v>
      </c>
      <c r="I230" s="24" t="s">
        <v>3</v>
      </c>
    </row>
    <row r="231" spans="1:10" ht="14.25" customHeight="1" x14ac:dyDescent="0.2">
      <c r="A231" s="150" t="s">
        <v>481</v>
      </c>
      <c r="B231" s="24"/>
      <c r="C231" s="24"/>
      <c r="D231" s="24"/>
      <c r="E231" s="24"/>
      <c r="F231" s="24"/>
      <c r="G231" s="218" t="s">
        <v>3</v>
      </c>
      <c r="H231" s="24" t="s">
        <v>3</v>
      </c>
      <c r="I231" s="24" t="s">
        <v>3</v>
      </c>
    </row>
    <row r="232" spans="1:10" ht="14.25" customHeight="1" x14ac:dyDescent="0.2">
      <c r="A232" s="150" t="s">
        <v>482</v>
      </c>
      <c r="B232" s="24"/>
      <c r="C232" s="24"/>
      <c r="D232" s="24"/>
      <c r="E232" s="24"/>
      <c r="F232" s="24"/>
      <c r="G232" s="24" t="s">
        <v>661</v>
      </c>
      <c r="H232" s="24">
        <v>33</v>
      </c>
      <c r="I232" s="24">
        <v>36</v>
      </c>
    </row>
    <row r="233" spans="1:10" ht="14.25" customHeight="1" x14ac:dyDescent="0.2">
      <c r="A233" s="90" t="s">
        <v>84</v>
      </c>
      <c r="B233" s="24"/>
      <c r="C233" s="24"/>
      <c r="D233" s="24"/>
      <c r="E233" s="24"/>
      <c r="F233" s="24"/>
      <c r="G233" s="24"/>
      <c r="H233" s="24"/>
      <c r="I233" s="24"/>
    </row>
    <row r="234" spans="1:10" ht="14.25" customHeight="1" x14ac:dyDescent="0.2">
      <c r="A234" s="150" t="s">
        <v>451</v>
      </c>
      <c r="B234" s="24"/>
      <c r="C234" s="24"/>
      <c r="D234" s="24"/>
      <c r="E234" s="24"/>
      <c r="F234" s="24"/>
      <c r="G234" s="24" t="s">
        <v>662</v>
      </c>
      <c r="H234" s="24">
        <v>10</v>
      </c>
      <c r="I234" s="24">
        <v>20</v>
      </c>
    </row>
    <row r="235" spans="1:10" ht="14.25" customHeight="1" x14ac:dyDescent="0.2">
      <c r="A235" s="150" t="s">
        <v>452</v>
      </c>
      <c r="B235" s="24"/>
      <c r="C235" s="24"/>
      <c r="D235" s="24"/>
      <c r="E235" s="24"/>
      <c r="F235" s="24"/>
      <c r="G235" s="218" t="s">
        <v>3</v>
      </c>
      <c r="H235" s="24" t="s">
        <v>3</v>
      </c>
      <c r="I235" s="24" t="s">
        <v>3</v>
      </c>
    </row>
    <row r="236" spans="1:10" ht="14.25" customHeight="1" x14ac:dyDescent="0.2">
      <c r="A236" s="150" t="s">
        <v>453</v>
      </c>
      <c r="B236" s="24"/>
      <c r="C236" s="24"/>
      <c r="D236" s="24"/>
      <c r="E236" s="24"/>
      <c r="F236" s="24"/>
      <c r="G236" s="218" t="s">
        <v>3</v>
      </c>
      <c r="H236" s="24" t="s">
        <v>3</v>
      </c>
      <c r="I236" s="24" t="s">
        <v>3</v>
      </c>
    </row>
    <row r="239" spans="1:10" ht="14.25" customHeight="1" x14ac:dyDescent="0.25">
      <c r="A239" s="75" t="s">
        <v>385</v>
      </c>
      <c r="B239" s="75"/>
      <c r="C239" s="75"/>
      <c r="D239" s="75"/>
      <c r="E239" s="75"/>
      <c r="F239" s="75"/>
      <c r="G239" s="75"/>
      <c r="H239" s="75"/>
      <c r="I239" s="75"/>
      <c r="J239" s="1"/>
    </row>
    <row r="240" spans="1:10" ht="14.25" customHeight="1" x14ac:dyDescent="0.25">
      <c r="A240" s="103"/>
      <c r="B240" s="103"/>
      <c r="C240" s="103"/>
      <c r="D240" s="103"/>
      <c r="E240" s="95"/>
      <c r="F240" s="95"/>
      <c r="G240" s="95">
        <v>2025</v>
      </c>
      <c r="H240" s="95">
        <v>2024</v>
      </c>
      <c r="I240" s="95">
        <v>2023</v>
      </c>
    </row>
    <row r="241" spans="1:10" ht="14.25" customHeight="1" x14ac:dyDescent="0.2">
      <c r="A241" s="90" t="s">
        <v>227</v>
      </c>
      <c r="B241" s="24"/>
      <c r="C241" s="24"/>
      <c r="D241" s="24"/>
      <c r="E241" s="24"/>
      <c r="F241" s="24"/>
      <c r="G241" s="24"/>
      <c r="H241" s="24"/>
      <c r="I241" s="24"/>
    </row>
    <row r="242" spans="1:10" ht="14.25" customHeight="1" x14ac:dyDescent="0.2">
      <c r="A242" s="150" t="s">
        <v>483</v>
      </c>
      <c r="B242" s="24"/>
      <c r="C242" s="24"/>
      <c r="D242" s="24"/>
      <c r="E242" s="24"/>
      <c r="F242" s="24"/>
      <c r="G242" s="24" t="s">
        <v>663</v>
      </c>
      <c r="H242" s="24">
        <v>109</v>
      </c>
      <c r="I242" s="24">
        <v>131</v>
      </c>
    </row>
    <row r="243" spans="1:10" ht="14.25" customHeight="1" x14ac:dyDescent="0.2">
      <c r="A243" s="150" t="s">
        <v>485</v>
      </c>
      <c r="B243" s="24"/>
      <c r="C243" s="24"/>
      <c r="D243" s="24"/>
      <c r="E243" s="24"/>
      <c r="F243" s="24"/>
      <c r="G243" s="218" t="s">
        <v>3</v>
      </c>
      <c r="H243" s="24" t="s">
        <v>3</v>
      </c>
      <c r="I243" s="24" t="s">
        <v>3</v>
      </c>
    </row>
    <row r="244" spans="1:10" ht="14.25" customHeight="1" x14ac:dyDescent="0.2">
      <c r="A244" s="90" t="s">
        <v>249</v>
      </c>
      <c r="B244" s="24"/>
      <c r="C244" s="24"/>
      <c r="D244" s="24"/>
      <c r="E244" s="24"/>
      <c r="F244" s="24"/>
      <c r="G244" s="24"/>
      <c r="H244" s="24"/>
      <c r="I244" s="24"/>
    </row>
    <row r="245" spans="1:10" ht="14.25" customHeight="1" x14ac:dyDescent="0.2">
      <c r="A245" s="150" t="s">
        <v>483</v>
      </c>
      <c r="B245" s="24"/>
      <c r="C245" s="24"/>
      <c r="D245" s="24"/>
      <c r="E245" s="24"/>
      <c r="F245" s="24"/>
      <c r="G245" s="24" t="s">
        <v>654</v>
      </c>
      <c r="H245" s="24">
        <v>1</v>
      </c>
      <c r="I245" s="24" t="s">
        <v>3</v>
      </c>
    </row>
    <row r="246" spans="1:10" ht="14.25" customHeight="1" x14ac:dyDescent="0.2">
      <c r="A246" s="150" t="s">
        <v>492</v>
      </c>
      <c r="B246" s="24"/>
      <c r="C246" s="24"/>
      <c r="D246" s="24"/>
      <c r="E246" s="24"/>
      <c r="F246" s="24"/>
      <c r="G246" s="218">
        <v>1</v>
      </c>
      <c r="H246" s="24">
        <v>16</v>
      </c>
      <c r="I246" s="24">
        <v>6</v>
      </c>
    </row>
    <row r="247" spans="1:10" ht="14.25" customHeight="1" x14ac:dyDescent="0.2">
      <c r="A247" s="150" t="s">
        <v>485</v>
      </c>
      <c r="B247" s="24"/>
      <c r="C247" s="24"/>
      <c r="D247" s="24"/>
      <c r="E247" s="24"/>
      <c r="F247" s="24"/>
      <c r="G247" s="24" t="s">
        <v>664</v>
      </c>
      <c r="H247" s="24">
        <v>9</v>
      </c>
      <c r="I247" s="24">
        <v>42</v>
      </c>
    </row>
    <row r="248" spans="1:10" ht="14.25" customHeight="1" x14ac:dyDescent="0.2">
      <c r="A248" s="90" t="s">
        <v>250</v>
      </c>
      <c r="B248" s="24"/>
      <c r="C248" s="24"/>
      <c r="D248" s="24"/>
      <c r="E248" s="24"/>
      <c r="F248" s="24"/>
      <c r="G248" s="24"/>
      <c r="H248" s="24"/>
      <c r="I248" s="24"/>
    </row>
    <row r="249" spans="1:10" ht="14.25" customHeight="1" x14ac:dyDescent="0.2">
      <c r="A249" s="150" t="s">
        <v>483</v>
      </c>
      <c r="B249" s="24"/>
      <c r="C249" s="24"/>
      <c r="D249" s="24"/>
      <c r="E249" s="24"/>
      <c r="F249" s="24"/>
      <c r="G249" s="24" t="s">
        <v>665</v>
      </c>
      <c r="H249" s="24">
        <v>76</v>
      </c>
      <c r="I249" s="24">
        <v>126</v>
      </c>
    </row>
    <row r="250" spans="1:10" ht="14.25" customHeight="1" x14ac:dyDescent="0.2">
      <c r="A250" s="150" t="s">
        <v>492</v>
      </c>
      <c r="B250" s="24"/>
      <c r="C250" s="24"/>
      <c r="D250" s="24"/>
      <c r="E250" s="24"/>
      <c r="F250" s="24"/>
      <c r="G250" s="24" t="s">
        <v>655</v>
      </c>
      <c r="H250" s="24">
        <v>17</v>
      </c>
      <c r="I250" s="24">
        <v>13</v>
      </c>
    </row>
    <row r="251" spans="1:10" ht="14.25" customHeight="1" x14ac:dyDescent="0.2">
      <c r="A251" s="150" t="s">
        <v>485</v>
      </c>
      <c r="B251" s="24"/>
      <c r="C251" s="24"/>
      <c r="D251" s="24"/>
      <c r="E251" s="24"/>
      <c r="F251" s="24"/>
      <c r="G251" s="24" t="s">
        <v>666</v>
      </c>
      <c r="H251" s="24">
        <v>1</v>
      </c>
      <c r="I251" s="24">
        <v>3</v>
      </c>
    </row>
    <row r="252" spans="1:10" ht="14.25" customHeight="1" x14ac:dyDescent="0.2">
      <c r="A252" s="90" t="s">
        <v>251</v>
      </c>
      <c r="B252" s="24"/>
      <c r="C252" s="24"/>
      <c r="D252" s="24"/>
      <c r="E252" s="24"/>
      <c r="F252" s="24"/>
      <c r="G252" s="24" t="s">
        <v>640</v>
      </c>
      <c r="H252" s="24">
        <v>4</v>
      </c>
      <c r="I252" s="24">
        <v>5</v>
      </c>
    </row>
    <row r="253" spans="1:10" ht="14.25" customHeight="1" x14ac:dyDescent="0.2">
      <c r="A253" s="90" t="s">
        <v>231</v>
      </c>
      <c r="B253" s="24"/>
      <c r="C253" s="24"/>
      <c r="D253" s="24"/>
      <c r="E253" s="24"/>
      <c r="F253" s="24"/>
      <c r="G253" s="218" t="s">
        <v>3</v>
      </c>
      <c r="H253" s="24" t="s">
        <v>3</v>
      </c>
      <c r="I253" s="24" t="s">
        <v>3</v>
      </c>
    </row>
    <row r="256" spans="1:10" ht="14.25" customHeight="1" x14ac:dyDescent="0.25">
      <c r="A256" s="75" t="s">
        <v>384</v>
      </c>
      <c r="B256" s="75"/>
      <c r="C256" s="75"/>
      <c r="D256" s="75"/>
      <c r="E256" s="75"/>
      <c r="F256" s="75"/>
      <c r="G256" s="75"/>
      <c r="H256" s="75"/>
      <c r="I256" s="75"/>
      <c r="J256" s="1"/>
    </row>
    <row r="257" spans="1:10" ht="14.25" customHeight="1" x14ac:dyDescent="0.25">
      <c r="A257" s="103"/>
      <c r="B257" s="103"/>
      <c r="C257" s="103"/>
      <c r="D257" s="103"/>
      <c r="E257" s="95"/>
      <c r="F257" s="95"/>
      <c r="G257" s="95">
        <v>2025</v>
      </c>
      <c r="H257" s="95">
        <v>2024</v>
      </c>
      <c r="I257" s="95">
        <v>2023</v>
      </c>
    </row>
    <row r="258" spans="1:10" ht="14.25" customHeight="1" x14ac:dyDescent="0.2">
      <c r="A258" s="90" t="s">
        <v>232</v>
      </c>
      <c r="B258" s="24"/>
      <c r="C258" s="24"/>
      <c r="D258" s="24"/>
      <c r="E258" s="24"/>
      <c r="F258" s="24"/>
      <c r="G258" s="100">
        <v>28350</v>
      </c>
      <c r="H258" s="100">
        <v>28750</v>
      </c>
      <c r="I258" s="100">
        <v>35710</v>
      </c>
    </row>
    <row r="261" spans="1:10" ht="14.25" customHeight="1" x14ac:dyDescent="0.25">
      <c r="A261" s="75" t="s">
        <v>493</v>
      </c>
      <c r="B261" s="75"/>
      <c r="C261" s="75"/>
      <c r="D261" s="75"/>
      <c r="E261" s="75"/>
      <c r="F261" s="75"/>
      <c r="G261" s="75"/>
      <c r="H261" s="75"/>
      <c r="I261" s="75"/>
      <c r="J261" s="1"/>
    </row>
    <row r="262" spans="1:10" ht="14.25" customHeight="1" x14ac:dyDescent="0.25">
      <c r="A262" s="1"/>
      <c r="B262" s="1"/>
      <c r="C262" s="1"/>
      <c r="D262" s="1"/>
      <c r="E262" s="1"/>
      <c r="F262" s="1"/>
      <c r="G262" s="1"/>
      <c r="H262" s="1"/>
      <c r="I262" s="1"/>
      <c r="J262" s="1"/>
    </row>
    <row r="263" spans="1:10" ht="14.25" customHeight="1" x14ac:dyDescent="0.25">
      <c r="A263" s="117" t="s">
        <v>571</v>
      </c>
      <c r="B263" s="117"/>
      <c r="C263" s="117"/>
      <c r="D263" s="117"/>
      <c r="E263" s="117"/>
      <c r="F263" s="45"/>
      <c r="G263" s="45">
        <v>2025</v>
      </c>
      <c r="H263" s="45">
        <v>2024</v>
      </c>
      <c r="I263" s="45">
        <v>2023</v>
      </c>
    </row>
    <row r="264" spans="1:10" ht="14.25" customHeight="1" x14ac:dyDescent="0.2">
      <c r="A264" s="207" t="s">
        <v>44</v>
      </c>
      <c r="B264" s="35" t="s">
        <v>572</v>
      </c>
      <c r="C264" s="35"/>
      <c r="D264" s="35"/>
      <c r="E264" s="35"/>
      <c r="F264" s="35"/>
      <c r="G264" s="35">
        <v>672</v>
      </c>
      <c r="H264" s="35">
        <v>522</v>
      </c>
      <c r="I264" s="35">
        <v>588</v>
      </c>
    </row>
    <row r="265" spans="1:10" ht="14.25" customHeight="1" x14ac:dyDescent="0.2">
      <c r="A265" s="37" t="s">
        <v>48</v>
      </c>
      <c r="B265" s="14" t="s">
        <v>572</v>
      </c>
      <c r="C265" s="14"/>
      <c r="D265" s="14"/>
      <c r="E265" s="14"/>
      <c r="F265" s="14"/>
      <c r="G265" s="15">
        <v>49</v>
      </c>
      <c r="H265" s="14">
        <v>70</v>
      </c>
      <c r="I265" s="15">
        <v>109</v>
      </c>
    </row>
    <row r="266" spans="1:10" ht="14.25" customHeight="1" x14ac:dyDescent="0.2">
      <c r="A266" s="24" t="s">
        <v>49</v>
      </c>
      <c r="B266" s="14" t="s">
        <v>572</v>
      </c>
      <c r="C266" s="14"/>
      <c r="D266" s="14"/>
      <c r="E266" s="14"/>
      <c r="F266" s="15"/>
      <c r="G266" s="14">
        <v>19</v>
      </c>
      <c r="H266" s="14">
        <v>21</v>
      </c>
      <c r="I266" s="14">
        <v>35</v>
      </c>
    </row>
    <row r="267" spans="1:10" ht="14.25" customHeight="1" x14ac:dyDescent="0.2">
      <c r="A267" s="24" t="s">
        <v>50</v>
      </c>
      <c r="B267" s="14" t="s">
        <v>572</v>
      </c>
      <c r="C267" s="14"/>
      <c r="D267" s="14"/>
      <c r="E267" s="14"/>
      <c r="F267" s="15"/>
      <c r="G267" s="14">
        <v>7</v>
      </c>
      <c r="H267" s="14">
        <v>17</v>
      </c>
      <c r="I267" s="14">
        <v>10</v>
      </c>
    </row>
    <row r="268" spans="1:10" ht="14.25" customHeight="1" x14ac:dyDescent="0.2">
      <c r="A268" s="37" t="s">
        <v>51</v>
      </c>
      <c r="B268" s="14" t="s">
        <v>572</v>
      </c>
      <c r="C268" s="14"/>
      <c r="D268" s="14"/>
      <c r="E268" s="14"/>
      <c r="F268" s="15"/>
      <c r="G268" s="14">
        <v>12</v>
      </c>
      <c r="H268" s="14">
        <v>3</v>
      </c>
      <c r="I268" s="14">
        <v>4</v>
      </c>
    </row>
    <row r="269" spans="1:10" ht="14.25" customHeight="1" x14ac:dyDescent="0.2">
      <c r="A269" s="37" t="s">
        <v>45</v>
      </c>
      <c r="B269" s="14" t="s">
        <v>572</v>
      </c>
      <c r="C269" s="14"/>
      <c r="D269" s="14"/>
      <c r="E269" s="14"/>
      <c r="F269" s="15"/>
      <c r="G269" s="14">
        <v>1</v>
      </c>
      <c r="H269" s="14">
        <v>1</v>
      </c>
      <c r="I269" s="14">
        <v>1</v>
      </c>
    </row>
    <row r="270" spans="1:10" ht="14.25" customHeight="1" x14ac:dyDescent="0.2">
      <c r="A270" s="209" t="s">
        <v>46</v>
      </c>
      <c r="B270" s="176" t="s">
        <v>572</v>
      </c>
      <c r="C270" s="176"/>
      <c r="D270" s="176"/>
      <c r="E270" s="176"/>
      <c r="F270" s="210"/>
      <c r="G270" s="210" t="s">
        <v>3</v>
      </c>
      <c r="H270" s="210" t="s">
        <v>3</v>
      </c>
      <c r="I270" s="210" t="s">
        <v>3</v>
      </c>
    </row>
    <row r="271" spans="1:10" ht="14.25" customHeight="1" x14ac:dyDescent="0.2">
      <c r="A271" s="19" t="s">
        <v>234</v>
      </c>
      <c r="B271" t="s">
        <v>572</v>
      </c>
      <c r="F271" s="5"/>
      <c r="G271" s="5" t="s">
        <v>3</v>
      </c>
      <c r="H271" s="5" t="s">
        <v>3</v>
      </c>
      <c r="I271" s="5" t="s">
        <v>3</v>
      </c>
    </row>
    <row r="272" spans="1:10" ht="14.25" customHeight="1" x14ac:dyDescent="0.25">
      <c r="A272" s="26" t="s">
        <v>4</v>
      </c>
      <c r="B272" s="9"/>
      <c r="C272" s="9"/>
      <c r="D272" s="9"/>
      <c r="E272" s="9"/>
      <c r="F272" s="10"/>
      <c r="G272" s="121">
        <v>760</v>
      </c>
      <c r="H272" s="121">
        <f>SUM(H264:H271)</f>
        <v>634</v>
      </c>
      <c r="I272" s="121">
        <v>747</v>
      </c>
    </row>
    <row r="274" spans="1:10" ht="14.25" customHeight="1" x14ac:dyDescent="0.2">
      <c r="A274" s="219"/>
      <c r="B274" s="219"/>
      <c r="C274" s="219"/>
      <c r="D274" s="219"/>
      <c r="E274" s="219"/>
      <c r="F274" s="219"/>
      <c r="G274" s="219"/>
    </row>
    <row r="275" spans="1:10" ht="28.5" customHeight="1" x14ac:dyDescent="0.2">
      <c r="A275" s="314" t="s">
        <v>612</v>
      </c>
      <c r="B275" s="314"/>
      <c r="C275" s="314"/>
      <c r="D275" s="314"/>
    </row>
    <row r="276" spans="1:10" ht="14.25" customHeight="1" x14ac:dyDescent="0.25">
      <c r="A276" s="212">
        <v>2025</v>
      </c>
      <c r="B276" s="212">
        <v>2024</v>
      </c>
      <c r="C276" s="235">
        <v>2023</v>
      </c>
      <c r="D276" s="25" t="s">
        <v>4</v>
      </c>
    </row>
    <row r="277" spans="1:10" ht="14.25" customHeight="1" x14ac:dyDescent="0.2">
      <c r="A277" s="101">
        <v>99</v>
      </c>
      <c r="B277" s="101" t="s">
        <v>3</v>
      </c>
      <c r="C277" s="101" t="s">
        <v>3</v>
      </c>
      <c r="D277" s="101">
        <v>99</v>
      </c>
    </row>
    <row r="278" spans="1:10" ht="14.25" customHeight="1" x14ac:dyDescent="0.25">
      <c r="A278" s="99"/>
      <c r="B278" s="99"/>
      <c r="C278" s="99"/>
      <c r="D278" s="132"/>
    </row>
    <row r="280" spans="1:10" ht="14.25" customHeight="1" x14ac:dyDescent="0.25">
      <c r="A280" s="75" t="s">
        <v>494</v>
      </c>
      <c r="B280" s="75"/>
      <c r="C280" s="75"/>
      <c r="D280" s="75"/>
      <c r="E280" s="75"/>
      <c r="F280" s="75"/>
      <c r="G280" s="75"/>
      <c r="H280" s="75"/>
      <c r="I280" s="75"/>
      <c r="J280" s="1"/>
    </row>
    <row r="281" spans="1:10" ht="14.25" customHeight="1" x14ac:dyDescent="0.25">
      <c r="A281" s="129"/>
      <c r="B281" s="129"/>
      <c r="C281" s="129"/>
      <c r="D281" s="129"/>
      <c r="E281" s="129"/>
      <c r="F281" s="129"/>
      <c r="G281" s="129"/>
      <c r="H281" s="129"/>
      <c r="I281" s="129"/>
      <c r="J281" s="1"/>
    </row>
    <row r="282" spans="1:10" ht="14.25" customHeight="1" x14ac:dyDescent="0.25">
      <c r="A282" s="75" t="s">
        <v>375</v>
      </c>
      <c r="B282" s="75"/>
      <c r="C282" s="75"/>
      <c r="D282" s="75"/>
      <c r="E282" s="75"/>
      <c r="F282" s="75"/>
      <c r="G282" s="75"/>
      <c r="H282" s="75"/>
      <c r="I282" s="75"/>
      <c r="J282" s="1"/>
    </row>
    <row r="283" spans="1:10" ht="14.25" customHeight="1" x14ac:dyDescent="0.25">
      <c r="A283" s="103"/>
      <c r="B283" s="103"/>
      <c r="C283" s="103"/>
      <c r="D283" s="103"/>
      <c r="E283" s="95"/>
      <c r="F283" s="95"/>
      <c r="G283" s="95">
        <v>2025</v>
      </c>
      <c r="H283" s="95">
        <v>2024</v>
      </c>
      <c r="I283" s="95">
        <v>2023</v>
      </c>
    </row>
    <row r="284" spans="1:10" ht="14.25" customHeight="1" x14ac:dyDescent="0.2">
      <c r="A284" s="90" t="s">
        <v>4</v>
      </c>
      <c r="B284" s="24"/>
      <c r="C284" s="24"/>
      <c r="D284" s="24"/>
      <c r="E284" s="24"/>
      <c r="F284" s="24"/>
      <c r="G284" s="100">
        <v>6</v>
      </c>
      <c r="H284" s="100">
        <v>7</v>
      </c>
      <c r="I284" s="100">
        <v>5</v>
      </c>
    </row>
    <row r="285" spans="1:10" ht="14.25" customHeight="1" x14ac:dyDescent="0.2">
      <c r="A285" s="104" t="s">
        <v>235</v>
      </c>
      <c r="B285" s="105"/>
      <c r="C285" s="105"/>
      <c r="D285" s="105"/>
      <c r="E285" s="105"/>
      <c r="F285" s="105"/>
      <c r="G285" s="218" t="s">
        <v>3</v>
      </c>
      <c r="H285" s="106" t="s">
        <v>3</v>
      </c>
      <c r="I285" s="106" t="s">
        <v>3</v>
      </c>
    </row>
    <row r="288" spans="1:10" ht="14.25" customHeight="1" x14ac:dyDescent="0.25">
      <c r="A288" s="75" t="s">
        <v>376</v>
      </c>
      <c r="B288" s="75"/>
      <c r="C288" s="75"/>
      <c r="D288" s="75"/>
      <c r="E288" s="75"/>
      <c r="F288" s="75"/>
      <c r="G288" s="75"/>
      <c r="H288" s="75"/>
      <c r="I288" s="75"/>
      <c r="J288" s="1"/>
    </row>
    <row r="289" spans="1:10" ht="14.25" customHeight="1" x14ac:dyDescent="0.25">
      <c r="A289" s="103"/>
      <c r="B289" s="103"/>
      <c r="C289" s="103"/>
      <c r="D289" s="103"/>
      <c r="E289" s="95"/>
      <c r="F289" s="95"/>
      <c r="G289" s="95">
        <v>2025</v>
      </c>
      <c r="H289" s="95">
        <v>2024</v>
      </c>
      <c r="I289" s="95">
        <v>2023</v>
      </c>
    </row>
    <row r="290" spans="1:10" ht="14.25" customHeight="1" x14ac:dyDescent="0.2">
      <c r="A290" s="90" t="s">
        <v>236</v>
      </c>
      <c r="B290" s="24"/>
      <c r="C290" s="24"/>
      <c r="D290" s="24"/>
      <c r="E290" s="24"/>
      <c r="F290" s="24"/>
      <c r="G290" s="218" t="s">
        <v>3</v>
      </c>
      <c r="H290" s="100" t="s">
        <v>3</v>
      </c>
      <c r="I290" s="100" t="s">
        <v>3</v>
      </c>
    </row>
    <row r="291" spans="1:10" ht="14.25" customHeight="1" x14ac:dyDescent="0.2">
      <c r="A291" s="90" t="s">
        <v>237</v>
      </c>
      <c r="B291" s="24"/>
      <c r="C291" s="24"/>
      <c r="D291" s="24"/>
      <c r="E291" s="24"/>
      <c r="F291" s="24"/>
      <c r="G291" s="218" t="s">
        <v>3</v>
      </c>
      <c r="H291" s="100" t="s">
        <v>3</v>
      </c>
      <c r="I291" s="100">
        <v>1</v>
      </c>
    </row>
    <row r="292" spans="1:10" ht="14.25" customHeight="1" x14ac:dyDescent="0.2">
      <c r="A292" s="90" t="s">
        <v>238</v>
      </c>
      <c r="B292" s="24"/>
      <c r="C292" s="24"/>
      <c r="D292" s="24"/>
      <c r="E292" s="24"/>
      <c r="F292" s="24"/>
      <c r="G292" s="218" t="s">
        <v>3</v>
      </c>
      <c r="H292" s="100" t="s">
        <v>3</v>
      </c>
      <c r="I292" s="100" t="s">
        <v>3</v>
      </c>
    </row>
    <row r="295" spans="1:10" ht="14.25" customHeight="1" x14ac:dyDescent="0.25">
      <c r="A295" s="75" t="s">
        <v>495</v>
      </c>
      <c r="B295" s="75"/>
      <c r="C295" s="75"/>
      <c r="D295" s="75"/>
      <c r="E295" s="75"/>
      <c r="F295" s="75"/>
      <c r="G295" s="75"/>
      <c r="H295" s="75"/>
      <c r="I295" s="75"/>
      <c r="J295" s="1"/>
    </row>
    <row r="296" spans="1:10" ht="14.25" customHeight="1" x14ac:dyDescent="0.25">
      <c r="A296" s="129"/>
      <c r="B296" s="129"/>
      <c r="C296" s="129"/>
      <c r="D296" s="129"/>
      <c r="E296" s="129"/>
      <c r="F296" s="129"/>
      <c r="G296" s="129"/>
      <c r="H296" s="129"/>
      <c r="I296" s="129"/>
      <c r="J296" s="1"/>
    </row>
    <row r="297" spans="1:10" ht="14.25" customHeight="1" x14ac:dyDescent="0.25">
      <c r="A297" s="75" t="s">
        <v>377</v>
      </c>
      <c r="B297" s="75"/>
      <c r="C297" s="75"/>
      <c r="D297" s="75"/>
      <c r="E297" s="75"/>
      <c r="F297" s="75"/>
      <c r="G297" s="75"/>
      <c r="H297" s="75"/>
      <c r="I297" s="75"/>
      <c r="J297" s="1"/>
    </row>
    <row r="298" spans="1:10" ht="14.25" customHeight="1" x14ac:dyDescent="0.25">
      <c r="A298" s="103"/>
      <c r="B298" s="103"/>
      <c r="C298" s="103"/>
      <c r="D298" s="103"/>
      <c r="E298" s="95"/>
      <c r="F298" s="95"/>
      <c r="G298" s="95">
        <v>2025</v>
      </c>
      <c r="H298" s="95">
        <v>2024</v>
      </c>
      <c r="I298" s="95">
        <v>2023</v>
      </c>
    </row>
    <row r="299" spans="1:10" ht="14.25" customHeight="1" x14ac:dyDescent="0.2">
      <c r="A299" s="90" t="s">
        <v>252</v>
      </c>
      <c r="B299" s="24"/>
      <c r="C299" s="24"/>
      <c r="D299" s="24"/>
      <c r="E299" s="24"/>
      <c r="F299" s="24"/>
      <c r="G299" s="218" t="s">
        <v>3</v>
      </c>
      <c r="H299" s="100" t="s">
        <v>3</v>
      </c>
      <c r="I299" s="100" t="s">
        <v>3</v>
      </c>
    </row>
    <row r="300" spans="1:10" ht="14.25" customHeight="1" x14ac:dyDescent="0.2">
      <c r="A300" s="90" t="s">
        <v>253</v>
      </c>
      <c r="B300" s="24"/>
      <c r="C300" s="24"/>
      <c r="D300" s="24"/>
      <c r="E300" s="24"/>
      <c r="F300" s="24"/>
      <c r="G300" s="100">
        <v>3</v>
      </c>
      <c r="H300" s="100">
        <v>12</v>
      </c>
      <c r="I300" s="100">
        <v>10</v>
      </c>
    </row>
    <row r="301" spans="1:10" ht="14.25" customHeight="1" x14ac:dyDescent="0.2">
      <c r="A301" s="90" t="s">
        <v>254</v>
      </c>
      <c r="B301" s="24"/>
      <c r="C301" s="24"/>
      <c r="D301" s="24"/>
      <c r="E301" s="24"/>
      <c r="F301" s="24"/>
      <c r="G301" s="100">
        <v>7</v>
      </c>
      <c r="H301" s="100">
        <v>6</v>
      </c>
      <c r="I301" s="100">
        <v>6</v>
      </c>
    </row>
    <row r="302" spans="1:10" ht="14.25" customHeight="1" x14ac:dyDescent="0.2">
      <c r="A302" s="90" t="s">
        <v>255</v>
      </c>
      <c r="B302" s="90"/>
      <c r="C302" s="90"/>
      <c r="D302" s="90"/>
      <c r="E302" s="90"/>
      <c r="F302" s="107"/>
      <c r="G302" s="100">
        <v>3</v>
      </c>
      <c r="H302" s="24" t="s">
        <v>3</v>
      </c>
      <c r="I302" s="100">
        <v>1</v>
      </c>
    </row>
    <row r="303" spans="1:10" ht="14.25" customHeight="1" x14ac:dyDescent="0.2">
      <c r="A303" s="90" t="s">
        <v>256</v>
      </c>
      <c r="B303" s="90"/>
      <c r="C303" s="90"/>
      <c r="D303" s="90"/>
      <c r="E303" s="90"/>
      <c r="F303" s="107"/>
      <c r="G303" s="100">
        <v>3</v>
      </c>
      <c r="H303" s="24">
        <v>2</v>
      </c>
      <c r="I303" s="100">
        <v>2</v>
      </c>
    </row>
    <row r="304" spans="1:10" ht="14.25" customHeight="1" x14ac:dyDescent="0.2">
      <c r="A304" s="90" t="s">
        <v>257</v>
      </c>
      <c r="B304" s="90"/>
      <c r="C304" s="90"/>
      <c r="D304" s="90"/>
      <c r="E304" s="90"/>
      <c r="F304" s="107"/>
      <c r="G304" s="100">
        <v>4</v>
      </c>
      <c r="H304" s="24">
        <v>9</v>
      </c>
      <c r="I304" s="100">
        <v>12</v>
      </c>
    </row>
    <row r="307" spans="1:10" ht="14.25" customHeight="1" x14ac:dyDescent="0.25">
      <c r="A307" s="75" t="s">
        <v>378</v>
      </c>
      <c r="B307" s="75"/>
      <c r="C307" s="75"/>
      <c r="D307" s="75"/>
      <c r="E307" s="75"/>
      <c r="F307" s="75"/>
      <c r="G307" s="75"/>
      <c r="H307" s="75"/>
      <c r="I307" s="75"/>
      <c r="J307" s="1"/>
    </row>
    <row r="308" spans="1:10" ht="14.25" customHeight="1" x14ac:dyDescent="0.25">
      <c r="A308" s="103"/>
      <c r="B308" s="103"/>
      <c r="C308" s="103"/>
      <c r="D308" s="103"/>
      <c r="E308" s="95"/>
      <c r="F308" s="95"/>
      <c r="G308" s="95">
        <v>2025</v>
      </c>
      <c r="H308" s="95">
        <v>2024</v>
      </c>
      <c r="I308" s="95">
        <v>2023</v>
      </c>
    </row>
    <row r="309" spans="1:10" ht="14.25" customHeight="1" x14ac:dyDescent="0.2">
      <c r="A309" s="90" t="s">
        <v>258</v>
      </c>
      <c r="B309" s="24"/>
      <c r="C309" s="24"/>
      <c r="D309" s="24"/>
      <c r="E309" s="24"/>
      <c r="F309" s="24"/>
      <c r="G309" s="100">
        <v>1</v>
      </c>
      <c r="H309" s="100" t="s">
        <v>3</v>
      </c>
      <c r="I309" s="100" t="s">
        <v>3</v>
      </c>
    </row>
    <row r="310" spans="1:10" ht="14.25" customHeight="1" x14ac:dyDescent="0.2">
      <c r="A310" s="90" t="s">
        <v>250</v>
      </c>
      <c r="B310" s="24"/>
      <c r="C310" s="24"/>
      <c r="D310" s="24"/>
      <c r="E310" s="24"/>
      <c r="F310" s="24"/>
      <c r="G310" s="100">
        <v>108</v>
      </c>
      <c r="H310" s="100">
        <v>109</v>
      </c>
      <c r="I310" s="100">
        <v>120</v>
      </c>
    </row>
    <row r="311" spans="1:10" ht="14.25" customHeight="1" x14ac:dyDescent="0.2">
      <c r="A311" s="90" t="s">
        <v>259</v>
      </c>
      <c r="B311" s="24"/>
      <c r="C311" s="24"/>
      <c r="D311" s="24"/>
      <c r="E311" s="24"/>
      <c r="F311" s="24"/>
      <c r="G311" s="100">
        <v>21</v>
      </c>
      <c r="H311" s="100">
        <v>12</v>
      </c>
      <c r="I311" s="100">
        <v>13</v>
      </c>
    </row>
    <row r="312" spans="1:10" ht="14.25" customHeight="1" x14ac:dyDescent="0.2">
      <c r="A312" s="90" t="s">
        <v>249</v>
      </c>
      <c r="B312" s="24"/>
      <c r="C312" s="24"/>
      <c r="D312" s="24"/>
      <c r="E312" s="24"/>
      <c r="F312" s="24"/>
      <c r="G312" s="100">
        <v>32</v>
      </c>
      <c r="H312" s="100">
        <v>38</v>
      </c>
      <c r="I312" s="100">
        <v>33</v>
      </c>
    </row>
  </sheetData>
  <sheetProtection algorithmName="SHA-512" hashValue="4dfs1m5GgTma2hAbGkyRcqoARNFF95d+Dxfra+95nrOY/lOt1zknH2da8Opqe+8leEqVNjcNck8PVHhOTRH5Ng==" saltValue="fAsaifhrrLT4wtCe62Q8bg==" spinCount="100000" sheet="1" objects="1" scenarios="1"/>
  <mergeCells count="13">
    <mergeCell ref="A275:D275"/>
    <mergeCell ref="A116:E116"/>
    <mergeCell ref="A161:D161"/>
    <mergeCell ref="A146:F146"/>
    <mergeCell ref="A148:F148"/>
    <mergeCell ref="A211:F211"/>
    <mergeCell ref="A126:F126"/>
    <mergeCell ref="A82:F82"/>
    <mergeCell ref="A97:F97"/>
    <mergeCell ref="A2:J2"/>
    <mergeCell ref="A9:F9"/>
    <mergeCell ref="A40:F40"/>
    <mergeCell ref="A52:F52"/>
  </mergeCells>
  <pageMargins left="0.70866141732283472" right="0.70866141732283472" top="0.78740157480314965" bottom="0.78740157480314965" header="0.31496062992125984" footer="0.31496062992125984"/>
  <pageSetup paperSize="9" scale="78" fitToHeight="0" orientation="portrait" r:id="rId1"/>
  <rowBreaks count="3" manualBreakCount="3">
    <brk id="37" max="16383" man="1"/>
    <brk id="99" max="16383" man="1"/>
    <brk id="236" max="1638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802DC-76F1-4806-859C-A6E02736C927}">
  <sheetPr>
    <pageSetUpPr fitToPage="1"/>
  </sheetPr>
  <dimension ref="A2:J367"/>
  <sheetViews>
    <sheetView showGridLines="0" zoomScale="120" zoomScaleNormal="120" workbookViewId="0">
      <selection activeCell="N20" sqref="N20"/>
    </sheetView>
  </sheetViews>
  <sheetFormatPr baseColWidth="10" defaultRowHeight="14.25" customHeight="1" x14ac:dyDescent="0.2"/>
  <sheetData>
    <row r="2" spans="1:10" ht="14.25" customHeight="1" x14ac:dyDescent="0.25">
      <c r="A2" s="305" t="s">
        <v>379</v>
      </c>
      <c r="B2" s="305"/>
      <c r="C2" s="305"/>
      <c r="D2" s="305"/>
      <c r="E2" s="305"/>
      <c r="F2" s="305"/>
      <c r="G2" s="305"/>
      <c r="H2" s="305"/>
      <c r="I2" s="305"/>
      <c r="J2" s="305"/>
    </row>
    <row r="4" spans="1:10" ht="14.25" customHeight="1" x14ac:dyDescent="0.25">
      <c r="A4" s="154" t="s">
        <v>368</v>
      </c>
      <c r="B4" s="154"/>
      <c r="C4" s="154"/>
      <c r="D4" s="154"/>
      <c r="E4" s="154"/>
      <c r="F4" s="154"/>
      <c r="G4" s="154"/>
      <c r="H4" s="154"/>
    </row>
    <row r="5" spans="1:10" ht="14.25" customHeight="1" x14ac:dyDescent="0.25">
      <c r="A5" s="124"/>
      <c r="B5" s="124"/>
      <c r="C5" s="124"/>
      <c r="D5" s="124"/>
      <c r="E5" s="124"/>
      <c r="F5" s="124"/>
      <c r="G5" s="124"/>
      <c r="H5" s="124"/>
    </row>
    <row r="6" spans="1:10" ht="14.25" customHeight="1" x14ac:dyDescent="0.25">
      <c r="A6" s="98" t="s">
        <v>383</v>
      </c>
      <c r="B6" s="98"/>
      <c r="C6" s="98"/>
      <c r="D6" s="98"/>
      <c r="E6" s="98"/>
      <c r="F6" s="98"/>
      <c r="G6" s="98"/>
      <c r="H6" s="98"/>
      <c r="I6" s="98"/>
    </row>
    <row r="7" spans="1:10" s="127" customFormat="1" ht="14.25" customHeight="1" x14ac:dyDescent="0.25">
      <c r="A7" s="128"/>
      <c r="B7" s="128"/>
      <c r="C7" s="128"/>
      <c r="D7" s="128"/>
      <c r="E7" s="128"/>
      <c r="F7" s="128"/>
      <c r="G7" s="128"/>
      <c r="H7" s="128"/>
      <c r="I7" s="128"/>
      <c r="J7"/>
    </row>
    <row r="8" spans="1:10" ht="14.25" customHeight="1" x14ac:dyDescent="0.25">
      <c r="A8" s="98" t="s">
        <v>6</v>
      </c>
      <c r="B8" s="98"/>
      <c r="C8" s="98"/>
      <c r="D8" s="98"/>
      <c r="E8" s="98"/>
      <c r="F8" s="98"/>
      <c r="G8" s="98"/>
      <c r="H8" s="98"/>
      <c r="I8" s="98"/>
    </row>
    <row r="9" spans="1:10" ht="14.25" customHeight="1" x14ac:dyDescent="0.25">
      <c r="A9" s="103"/>
      <c r="B9" s="103"/>
      <c r="C9" s="103"/>
      <c r="D9" s="103"/>
      <c r="E9" s="95"/>
      <c r="F9" s="95"/>
      <c r="G9" s="237">
        <v>2025</v>
      </c>
      <c r="H9" s="116">
        <v>2024</v>
      </c>
      <c r="I9" s="116">
        <v>2023</v>
      </c>
    </row>
    <row r="10" spans="1:10" ht="14.25" customHeight="1" x14ac:dyDescent="0.2">
      <c r="A10" s="90" t="s">
        <v>0</v>
      </c>
      <c r="B10" s="24"/>
      <c r="C10" s="24"/>
      <c r="D10" s="24"/>
      <c r="E10" s="24"/>
      <c r="F10" s="24"/>
      <c r="G10" s="27">
        <v>37</v>
      </c>
      <c r="H10" s="24">
        <v>39</v>
      </c>
      <c r="I10" s="24">
        <v>19</v>
      </c>
    </row>
    <row r="11" spans="1:10" ht="14.25" customHeight="1" x14ac:dyDescent="0.2">
      <c r="A11" s="90" t="s">
        <v>298</v>
      </c>
      <c r="B11" s="24"/>
      <c r="C11" s="24"/>
      <c r="D11" s="24"/>
      <c r="E11" s="24"/>
      <c r="F11" s="24"/>
      <c r="G11" s="27">
        <v>25</v>
      </c>
      <c r="H11" s="24">
        <v>11</v>
      </c>
      <c r="I11" s="24">
        <v>32</v>
      </c>
    </row>
    <row r="12" spans="1:10" ht="26.2" customHeight="1" x14ac:dyDescent="0.2">
      <c r="A12" s="318" t="s">
        <v>363</v>
      </c>
      <c r="B12" s="319"/>
      <c r="C12" s="319"/>
      <c r="D12" s="319"/>
      <c r="E12" s="319"/>
      <c r="F12" s="319"/>
      <c r="G12" s="27">
        <v>1</v>
      </c>
      <c r="H12" s="24">
        <v>6</v>
      </c>
      <c r="I12" s="24">
        <v>2</v>
      </c>
    </row>
    <row r="13" spans="1:10" ht="14.25" customHeight="1" x14ac:dyDescent="0.25">
      <c r="A13" s="8" t="s">
        <v>4</v>
      </c>
      <c r="B13" s="9"/>
      <c r="C13" s="9"/>
      <c r="D13" s="9"/>
      <c r="E13" s="102"/>
      <c r="F13" s="8"/>
      <c r="G13" s="26" t="s">
        <v>667</v>
      </c>
      <c r="H13" s="102">
        <v>56</v>
      </c>
      <c r="I13" s="8">
        <v>53</v>
      </c>
    </row>
    <row r="16" spans="1:10" ht="14.25" customHeight="1" x14ac:dyDescent="0.25">
      <c r="A16" s="98" t="s">
        <v>16</v>
      </c>
      <c r="B16" s="98"/>
      <c r="C16" s="98"/>
      <c r="D16" s="98"/>
      <c r="E16" s="98"/>
      <c r="F16" s="98"/>
      <c r="G16" s="98"/>
      <c r="H16" s="98"/>
      <c r="I16" s="98"/>
    </row>
    <row r="17" spans="1:9" ht="14.25" customHeight="1" x14ac:dyDescent="0.25">
      <c r="A17" s="103"/>
      <c r="B17" s="103"/>
      <c r="C17" s="103"/>
      <c r="D17" s="103"/>
      <c r="E17" s="95"/>
      <c r="F17" s="95"/>
      <c r="G17" s="237">
        <v>2025</v>
      </c>
      <c r="H17" s="116">
        <v>2024</v>
      </c>
      <c r="I17" s="116">
        <v>2023</v>
      </c>
    </row>
    <row r="18" spans="1:9" ht="14.25" customHeight="1" x14ac:dyDescent="0.2">
      <c r="A18" s="90" t="s">
        <v>299</v>
      </c>
      <c r="B18" s="24"/>
      <c r="C18" s="24"/>
      <c r="D18" s="24"/>
      <c r="E18" s="24"/>
      <c r="F18" s="24"/>
      <c r="G18" s="27">
        <v>9</v>
      </c>
      <c r="H18" s="24">
        <v>4</v>
      </c>
      <c r="I18" s="24">
        <v>2</v>
      </c>
    </row>
    <row r="19" spans="1:9" ht="14.25" customHeight="1" x14ac:dyDescent="0.2">
      <c r="A19" s="90" t="s">
        <v>300</v>
      </c>
      <c r="B19" s="24"/>
      <c r="C19" s="24"/>
      <c r="D19" s="24"/>
      <c r="E19" s="24"/>
      <c r="F19" s="24"/>
      <c r="G19" s="27">
        <v>7</v>
      </c>
      <c r="H19" s="24">
        <v>14</v>
      </c>
      <c r="I19" s="24">
        <v>6</v>
      </c>
    </row>
    <row r="20" spans="1:9" ht="14.25" customHeight="1" x14ac:dyDescent="0.2">
      <c r="A20" s="90" t="s">
        <v>301</v>
      </c>
      <c r="B20" s="24"/>
      <c r="C20" s="24"/>
      <c r="D20" s="24"/>
      <c r="E20" s="24"/>
      <c r="F20" s="24"/>
      <c r="G20" s="27">
        <v>7</v>
      </c>
      <c r="H20" s="24" t="s">
        <v>3</v>
      </c>
      <c r="I20" s="24">
        <v>2</v>
      </c>
    </row>
    <row r="21" spans="1:9" ht="14.25" customHeight="1" x14ac:dyDescent="0.2">
      <c r="A21" s="90" t="s">
        <v>262</v>
      </c>
      <c r="B21" s="24"/>
      <c r="C21" s="24"/>
      <c r="D21" s="24"/>
      <c r="E21" s="24"/>
      <c r="F21" s="24"/>
      <c r="G21" s="24" t="s">
        <v>3</v>
      </c>
      <c r="H21" s="24" t="s">
        <v>3</v>
      </c>
      <c r="I21" s="24" t="s">
        <v>3</v>
      </c>
    </row>
    <row r="22" spans="1:9" ht="14.25" customHeight="1" x14ac:dyDescent="0.2">
      <c r="A22" s="90" t="s">
        <v>10</v>
      </c>
      <c r="B22" s="24"/>
      <c r="C22" s="24"/>
      <c r="D22" s="24"/>
      <c r="E22" s="24"/>
      <c r="F22" s="24"/>
      <c r="G22" s="24" t="s">
        <v>3</v>
      </c>
      <c r="H22" s="24" t="s">
        <v>3</v>
      </c>
      <c r="I22" s="24">
        <v>1</v>
      </c>
    </row>
    <row r="23" spans="1:9" ht="14.25" customHeight="1" x14ac:dyDescent="0.2">
      <c r="A23" s="90" t="s">
        <v>101</v>
      </c>
      <c r="B23" s="24"/>
      <c r="C23" s="24"/>
      <c r="D23" s="24"/>
      <c r="E23" s="24"/>
      <c r="F23" s="24"/>
      <c r="G23" s="24" t="s">
        <v>3</v>
      </c>
      <c r="H23" s="24" t="s">
        <v>3</v>
      </c>
      <c r="I23" s="24">
        <v>2</v>
      </c>
    </row>
    <row r="24" spans="1:9" ht="14.25" customHeight="1" x14ac:dyDescent="0.2">
      <c r="A24" s="90" t="s">
        <v>364</v>
      </c>
      <c r="B24" s="24"/>
      <c r="C24" s="24"/>
      <c r="D24" s="24"/>
      <c r="E24" s="24"/>
      <c r="F24" s="24"/>
      <c r="G24" s="27">
        <v>1</v>
      </c>
      <c r="H24" s="24">
        <v>1</v>
      </c>
      <c r="I24" s="24">
        <v>1</v>
      </c>
    </row>
    <row r="25" spans="1:9" ht="14.25" customHeight="1" x14ac:dyDescent="0.25">
      <c r="A25" s="8" t="s">
        <v>4</v>
      </c>
      <c r="B25" s="9"/>
      <c r="C25" s="9"/>
      <c r="D25" s="9"/>
      <c r="E25" s="102"/>
      <c r="F25" s="8"/>
      <c r="G25" s="8">
        <v>24</v>
      </c>
      <c r="H25" s="102">
        <v>19</v>
      </c>
      <c r="I25" s="8">
        <v>14</v>
      </c>
    </row>
    <row r="27" spans="1:9" ht="14.25" customHeight="1" x14ac:dyDescent="0.2">
      <c r="A27" s="90" t="s">
        <v>17</v>
      </c>
      <c r="B27" s="24"/>
      <c r="C27" s="24"/>
      <c r="D27" s="24"/>
      <c r="E27" s="24"/>
      <c r="F27" s="24"/>
      <c r="G27" s="27">
        <v>39</v>
      </c>
      <c r="H27" s="24">
        <v>37</v>
      </c>
      <c r="I27" s="24">
        <v>39</v>
      </c>
    </row>
    <row r="28" spans="1:9" ht="14.25" customHeight="1" x14ac:dyDescent="0.25">
      <c r="A28" s="8" t="s">
        <v>4</v>
      </c>
      <c r="B28" s="9"/>
      <c r="C28" s="9"/>
      <c r="D28" s="9"/>
      <c r="E28" s="102"/>
      <c r="F28" s="8"/>
      <c r="G28" s="8">
        <v>63</v>
      </c>
      <c r="H28" s="102">
        <v>56</v>
      </c>
      <c r="I28" s="8">
        <v>53</v>
      </c>
    </row>
    <row r="31" spans="1:9" ht="14.25" customHeight="1" x14ac:dyDescent="0.25">
      <c r="A31" s="98" t="s">
        <v>42</v>
      </c>
      <c r="B31" s="98"/>
      <c r="C31" s="98"/>
      <c r="D31" s="98"/>
      <c r="E31" s="98"/>
      <c r="F31" s="98"/>
      <c r="G31" s="98"/>
      <c r="H31" s="98"/>
      <c r="I31" s="98"/>
    </row>
    <row r="32" spans="1:9" ht="14.25" customHeight="1" x14ac:dyDescent="0.25">
      <c r="A32" s="103"/>
      <c r="B32" s="103"/>
      <c r="C32" s="103"/>
      <c r="D32" s="103"/>
      <c r="E32" s="95"/>
      <c r="F32" s="95"/>
      <c r="G32" s="237">
        <v>2025</v>
      </c>
      <c r="H32" s="116">
        <v>2024</v>
      </c>
      <c r="I32" s="116">
        <v>2023</v>
      </c>
    </row>
    <row r="33" spans="1:9" ht="14.25" customHeight="1" x14ac:dyDescent="0.2">
      <c r="A33" s="90" t="s">
        <v>79</v>
      </c>
      <c r="B33" s="24"/>
      <c r="C33" s="24"/>
      <c r="D33" s="24"/>
      <c r="E33" s="24"/>
      <c r="F33" s="24"/>
      <c r="G33" s="24"/>
      <c r="H33" s="24"/>
      <c r="I33" s="24"/>
    </row>
    <row r="34" spans="1:9" ht="14.25" customHeight="1" x14ac:dyDescent="0.2">
      <c r="A34" s="90" t="s">
        <v>80</v>
      </c>
      <c r="B34" s="24"/>
      <c r="C34" s="24"/>
      <c r="D34" s="24"/>
      <c r="E34" s="24"/>
      <c r="F34" s="24"/>
      <c r="G34" s="24"/>
      <c r="H34" s="24"/>
      <c r="I34" s="24"/>
    </row>
    <row r="35" spans="1:9" ht="14.25" customHeight="1" x14ac:dyDescent="0.2">
      <c r="A35" s="150" t="s">
        <v>449</v>
      </c>
      <c r="B35" s="24"/>
      <c r="C35" s="24"/>
      <c r="D35" s="24"/>
      <c r="E35" s="24"/>
      <c r="F35" s="24"/>
      <c r="G35" s="27">
        <v>10</v>
      </c>
      <c r="H35" s="24">
        <v>8</v>
      </c>
      <c r="I35" s="24">
        <v>4</v>
      </c>
    </row>
    <row r="36" spans="1:9" ht="14.25" customHeight="1" x14ac:dyDescent="0.2">
      <c r="A36" s="150" t="s">
        <v>457</v>
      </c>
      <c r="B36" s="24"/>
      <c r="C36" s="24"/>
      <c r="D36" s="24"/>
      <c r="E36" s="24"/>
      <c r="F36" s="24"/>
      <c r="G36" s="27">
        <v>8</v>
      </c>
      <c r="H36" s="24">
        <v>8</v>
      </c>
      <c r="I36" s="24" t="s">
        <v>3</v>
      </c>
    </row>
    <row r="37" spans="1:9" ht="14.25" customHeight="1" x14ac:dyDescent="0.2">
      <c r="A37" s="150" t="s">
        <v>458</v>
      </c>
      <c r="B37" s="24"/>
      <c r="C37" s="24"/>
      <c r="D37" s="24"/>
      <c r="E37" s="24"/>
      <c r="F37" s="24"/>
      <c r="G37" s="27">
        <v>1</v>
      </c>
      <c r="H37" s="24">
        <v>1</v>
      </c>
      <c r="I37" s="24" t="s">
        <v>3</v>
      </c>
    </row>
    <row r="38" spans="1:9" ht="14.25" customHeight="1" x14ac:dyDescent="0.2">
      <c r="A38" s="150" t="s">
        <v>459</v>
      </c>
      <c r="B38" s="24"/>
      <c r="C38" s="24"/>
      <c r="D38" s="24"/>
      <c r="E38" s="24"/>
      <c r="F38" s="24"/>
      <c r="G38" s="27">
        <v>4</v>
      </c>
      <c r="H38" s="24">
        <v>11</v>
      </c>
      <c r="I38" s="24">
        <v>1</v>
      </c>
    </row>
    <row r="39" spans="1:9" ht="14.25" customHeight="1" x14ac:dyDescent="0.2">
      <c r="A39" s="150" t="s">
        <v>460</v>
      </c>
      <c r="B39" s="90"/>
      <c r="C39" s="90"/>
      <c r="D39" s="90"/>
      <c r="E39" s="90"/>
      <c r="F39" s="90"/>
      <c r="G39" s="27">
        <v>9</v>
      </c>
      <c r="H39" s="24">
        <v>9</v>
      </c>
      <c r="I39" s="24">
        <v>8</v>
      </c>
    </row>
    <row r="40" spans="1:9" ht="14.25" customHeight="1" x14ac:dyDescent="0.2">
      <c r="A40" s="150" t="s">
        <v>461</v>
      </c>
      <c r="B40" s="90"/>
      <c r="C40" s="90"/>
      <c r="D40" s="90"/>
      <c r="E40" s="90"/>
      <c r="F40" s="90"/>
      <c r="G40" s="24" t="s">
        <v>3</v>
      </c>
      <c r="H40" s="24">
        <v>1</v>
      </c>
      <c r="I40" s="24" t="s">
        <v>3</v>
      </c>
    </row>
    <row r="41" spans="1:9" ht="14.25" customHeight="1" x14ac:dyDescent="0.2">
      <c r="A41" s="150" t="s">
        <v>462</v>
      </c>
      <c r="B41" s="90"/>
      <c r="C41" s="90"/>
      <c r="D41" s="90"/>
      <c r="E41" s="90"/>
      <c r="F41" s="90"/>
      <c r="G41" s="27">
        <v>1</v>
      </c>
      <c r="H41" s="24" t="s">
        <v>3</v>
      </c>
      <c r="I41" s="24" t="s">
        <v>3</v>
      </c>
    </row>
    <row r="42" spans="1:9" ht="14.25" customHeight="1" x14ac:dyDescent="0.2">
      <c r="A42" s="150" t="s">
        <v>464</v>
      </c>
      <c r="B42" s="90"/>
      <c r="C42" s="90"/>
      <c r="D42" s="90"/>
      <c r="E42" s="90"/>
      <c r="F42" s="90"/>
      <c r="G42" s="24" t="s">
        <v>3</v>
      </c>
      <c r="H42" s="24" t="s">
        <v>3</v>
      </c>
      <c r="I42" s="24" t="s">
        <v>3</v>
      </c>
    </row>
    <row r="43" spans="1:9" ht="27.85" customHeight="1" x14ac:dyDescent="0.2">
      <c r="A43" s="312" t="s">
        <v>465</v>
      </c>
      <c r="B43" s="312"/>
      <c r="C43" s="312"/>
      <c r="D43" s="312"/>
      <c r="E43" s="312"/>
      <c r="F43" s="312"/>
      <c r="G43" s="24" t="s">
        <v>3</v>
      </c>
      <c r="H43" s="24" t="s">
        <v>3</v>
      </c>
      <c r="I43" s="24" t="s">
        <v>3</v>
      </c>
    </row>
    <row r="44" spans="1:9" ht="14.25" customHeight="1" x14ac:dyDescent="0.2">
      <c r="A44" s="150" t="s">
        <v>466</v>
      </c>
      <c r="B44" s="90"/>
      <c r="C44" s="90"/>
      <c r="D44" s="90"/>
      <c r="E44" s="90"/>
      <c r="F44" s="90"/>
      <c r="G44" s="27">
        <v>3</v>
      </c>
      <c r="H44" s="24">
        <v>2</v>
      </c>
      <c r="I44" s="24" t="s">
        <v>3</v>
      </c>
    </row>
    <row r="45" spans="1:9" ht="14.25" customHeight="1" x14ac:dyDescent="0.2">
      <c r="A45" s="150" t="s">
        <v>467</v>
      </c>
      <c r="B45" s="90"/>
      <c r="C45" s="90"/>
      <c r="D45" s="90"/>
      <c r="E45" s="90"/>
      <c r="F45" s="90"/>
      <c r="G45" s="24" t="s">
        <v>3</v>
      </c>
      <c r="H45" s="24" t="s">
        <v>3</v>
      </c>
      <c r="I45" s="24" t="s">
        <v>3</v>
      </c>
    </row>
    <row r="46" spans="1:9" ht="14.25" customHeight="1" x14ac:dyDescent="0.2">
      <c r="A46" s="150" t="s">
        <v>470</v>
      </c>
      <c r="B46" s="90"/>
      <c r="C46" s="90"/>
      <c r="D46" s="90"/>
      <c r="E46" s="90"/>
      <c r="F46" s="90"/>
      <c r="G46" s="27">
        <v>1</v>
      </c>
      <c r="H46" s="24">
        <v>1</v>
      </c>
      <c r="I46" s="24">
        <v>1</v>
      </c>
    </row>
    <row r="47" spans="1:9" ht="14.25" customHeight="1" x14ac:dyDescent="0.2">
      <c r="A47" s="150" t="s">
        <v>472</v>
      </c>
      <c r="B47" s="90"/>
      <c r="C47" s="90"/>
      <c r="D47" s="90"/>
      <c r="E47" s="90"/>
      <c r="F47" s="90"/>
      <c r="G47" s="27">
        <v>1</v>
      </c>
      <c r="H47" s="24" t="s">
        <v>3</v>
      </c>
      <c r="I47" s="24" t="s">
        <v>3</v>
      </c>
    </row>
    <row r="48" spans="1:9" ht="14.25" customHeight="1" x14ac:dyDescent="0.2">
      <c r="A48" s="150" t="s">
        <v>473</v>
      </c>
      <c r="B48" s="90"/>
      <c r="C48" s="90"/>
      <c r="D48" s="90"/>
      <c r="E48" s="90"/>
      <c r="F48" s="90"/>
      <c r="G48" s="24" t="s">
        <v>3</v>
      </c>
      <c r="H48" s="24" t="s">
        <v>3</v>
      </c>
      <c r="I48" s="24" t="s">
        <v>3</v>
      </c>
    </row>
    <row r="49" spans="1:9" ht="14.25" customHeight="1" x14ac:dyDescent="0.2">
      <c r="A49" s="150" t="s">
        <v>474</v>
      </c>
      <c r="B49" s="90"/>
      <c r="C49" s="90"/>
      <c r="D49" s="90"/>
      <c r="E49" s="90"/>
      <c r="F49" s="90"/>
      <c r="G49" s="24" t="s">
        <v>3</v>
      </c>
      <c r="H49" s="24" t="s">
        <v>3</v>
      </c>
      <c r="I49" s="24" t="s">
        <v>3</v>
      </c>
    </row>
    <row r="50" spans="1:9" ht="14.25" customHeight="1" x14ac:dyDescent="0.2">
      <c r="A50" s="90" t="s">
        <v>81</v>
      </c>
      <c r="B50" s="90"/>
      <c r="C50" s="90"/>
      <c r="D50" s="90"/>
      <c r="E50" s="90"/>
      <c r="F50" s="90"/>
      <c r="G50" s="27">
        <v>4</v>
      </c>
      <c r="H50" s="24">
        <v>1</v>
      </c>
      <c r="I50" s="24">
        <v>1</v>
      </c>
    </row>
    <row r="51" spans="1:9" ht="14.25" customHeight="1" x14ac:dyDescent="0.2">
      <c r="A51" s="90" t="s">
        <v>82</v>
      </c>
      <c r="B51" s="90"/>
      <c r="C51" s="90"/>
      <c r="D51" s="90"/>
      <c r="E51" s="90"/>
      <c r="F51" s="90"/>
      <c r="G51" s="24" t="s">
        <v>3</v>
      </c>
      <c r="H51" s="24">
        <v>17</v>
      </c>
      <c r="I51" s="24">
        <v>8</v>
      </c>
    </row>
    <row r="52" spans="1:9" ht="14.25" customHeight="1" x14ac:dyDescent="0.2">
      <c r="A52" s="90" t="s">
        <v>83</v>
      </c>
      <c r="B52" s="90"/>
      <c r="C52" s="90"/>
      <c r="D52" s="90"/>
      <c r="E52" s="90"/>
      <c r="F52" s="90"/>
      <c r="G52" s="24" t="s">
        <v>3</v>
      </c>
      <c r="H52" s="24">
        <v>4</v>
      </c>
      <c r="I52" s="24">
        <v>4</v>
      </c>
    </row>
    <row r="53" spans="1:9" ht="14.25" customHeight="1" x14ac:dyDescent="0.2">
      <c r="A53" s="90" t="s">
        <v>84</v>
      </c>
      <c r="B53" s="90"/>
      <c r="C53" s="90"/>
      <c r="D53" s="90"/>
      <c r="E53" s="90"/>
      <c r="F53" s="90"/>
      <c r="G53" s="24"/>
      <c r="H53" s="24"/>
      <c r="I53" s="24"/>
    </row>
    <row r="54" spans="1:9" ht="14.25" customHeight="1" x14ac:dyDescent="0.2">
      <c r="A54" s="150" t="s">
        <v>451</v>
      </c>
      <c r="B54" s="90"/>
      <c r="C54" s="90"/>
      <c r="D54" s="90"/>
      <c r="E54" s="90"/>
      <c r="F54" s="90"/>
      <c r="G54" s="24" t="s">
        <v>3</v>
      </c>
      <c r="H54" s="24" t="s">
        <v>3</v>
      </c>
      <c r="I54" s="24" t="s">
        <v>3</v>
      </c>
    </row>
    <row r="55" spans="1:9" ht="14.25" customHeight="1" x14ac:dyDescent="0.2">
      <c r="A55" s="150" t="s">
        <v>453</v>
      </c>
      <c r="B55" s="90"/>
      <c r="C55" s="90"/>
      <c r="D55" s="90"/>
      <c r="E55" s="90"/>
      <c r="F55" s="90"/>
      <c r="G55" s="24" t="s">
        <v>3</v>
      </c>
      <c r="H55" s="24" t="s">
        <v>3</v>
      </c>
      <c r="I55" s="24" t="s">
        <v>3</v>
      </c>
    </row>
    <row r="58" spans="1:9" ht="14.25" customHeight="1" x14ac:dyDescent="0.25">
      <c r="A58" s="98" t="s">
        <v>382</v>
      </c>
      <c r="B58" s="98"/>
      <c r="C58" s="98"/>
      <c r="D58" s="98"/>
      <c r="E58" s="98"/>
      <c r="F58" s="98"/>
      <c r="G58" s="98"/>
      <c r="H58" s="98"/>
      <c r="I58" s="98"/>
    </row>
    <row r="59" spans="1:9" ht="14.25" customHeight="1" x14ac:dyDescent="0.25">
      <c r="A59" s="103"/>
      <c r="B59" s="103"/>
      <c r="C59" s="103"/>
      <c r="D59" s="103"/>
      <c r="E59" s="95"/>
      <c r="F59" s="95"/>
      <c r="G59" s="237">
        <v>2025</v>
      </c>
      <c r="H59" s="116">
        <v>2024</v>
      </c>
      <c r="I59" s="116">
        <v>2023</v>
      </c>
    </row>
    <row r="60" spans="1:9" ht="14.25" customHeight="1" x14ac:dyDescent="0.2">
      <c r="A60" s="90" t="s">
        <v>302</v>
      </c>
      <c r="B60" s="24"/>
      <c r="C60" s="90" t="s">
        <v>303</v>
      </c>
      <c r="D60" s="24"/>
      <c r="E60" s="24"/>
      <c r="F60" s="24"/>
      <c r="G60" s="27">
        <v>20</v>
      </c>
      <c r="H60" s="24">
        <v>17</v>
      </c>
      <c r="I60" s="24">
        <v>14</v>
      </c>
    </row>
    <row r="61" spans="1:9" ht="14.25" customHeight="1" x14ac:dyDescent="0.2">
      <c r="A61" s="90"/>
      <c r="B61" s="24"/>
      <c r="C61" s="90" t="s">
        <v>304</v>
      </c>
      <c r="D61" s="24"/>
      <c r="E61" s="24"/>
      <c r="F61" s="24"/>
      <c r="G61" s="27">
        <v>4</v>
      </c>
      <c r="H61" s="24">
        <v>2</v>
      </c>
      <c r="I61" s="24" t="s">
        <v>3</v>
      </c>
    </row>
    <row r="62" spans="1:9" ht="14.25" customHeight="1" x14ac:dyDescent="0.2">
      <c r="A62" s="90" t="s">
        <v>305</v>
      </c>
      <c r="B62" s="24"/>
      <c r="C62" s="90" t="s">
        <v>306</v>
      </c>
      <c r="D62" s="24"/>
      <c r="E62" s="24"/>
      <c r="F62" s="24"/>
      <c r="G62" s="27">
        <v>10</v>
      </c>
      <c r="H62" s="24">
        <v>8</v>
      </c>
      <c r="I62" s="24">
        <v>3</v>
      </c>
    </row>
    <row r="63" spans="1:9" ht="14.25" customHeight="1" x14ac:dyDescent="0.2">
      <c r="A63" s="90"/>
      <c r="B63" s="24"/>
      <c r="C63" s="90" t="s">
        <v>307</v>
      </c>
      <c r="D63" s="24"/>
      <c r="E63" s="24"/>
      <c r="F63" s="24"/>
      <c r="G63" s="27">
        <v>14</v>
      </c>
      <c r="H63" s="24">
        <v>11</v>
      </c>
      <c r="I63" s="24">
        <v>11</v>
      </c>
    </row>
    <row r="66" spans="1:9" ht="14.25" customHeight="1" x14ac:dyDescent="0.25">
      <c r="A66" s="98" t="s">
        <v>381</v>
      </c>
      <c r="B66" s="98"/>
      <c r="C66" s="98"/>
      <c r="D66" s="98"/>
      <c r="E66" s="98"/>
      <c r="F66" s="98"/>
      <c r="G66" s="98"/>
      <c r="H66" s="98"/>
      <c r="I66" s="98"/>
    </row>
    <row r="67" spans="1:9" ht="14.25" customHeight="1" x14ac:dyDescent="0.25">
      <c r="A67" s="103"/>
      <c r="B67" s="103"/>
      <c r="C67" s="103"/>
      <c r="D67" s="103"/>
      <c r="E67" s="95"/>
      <c r="F67" s="95"/>
      <c r="G67" s="237">
        <v>2025</v>
      </c>
      <c r="H67" s="116">
        <v>2024</v>
      </c>
      <c r="I67" s="116">
        <v>2023</v>
      </c>
    </row>
    <row r="68" spans="1:9" ht="14.25" customHeight="1" x14ac:dyDescent="0.2">
      <c r="A68" s="90" t="s">
        <v>229</v>
      </c>
      <c r="B68" s="24"/>
      <c r="C68" s="90"/>
      <c r="D68" s="24"/>
      <c r="E68" s="24"/>
      <c r="F68" s="24"/>
      <c r="G68" s="24"/>
      <c r="H68" s="24"/>
      <c r="I68" s="24"/>
    </row>
    <row r="69" spans="1:9" ht="14.25" customHeight="1" x14ac:dyDescent="0.2">
      <c r="A69" s="150" t="s">
        <v>483</v>
      </c>
      <c r="B69" s="24"/>
      <c r="C69" s="90"/>
      <c r="D69" s="24"/>
      <c r="E69" s="24"/>
      <c r="F69" s="24"/>
      <c r="G69" s="27">
        <v>5</v>
      </c>
      <c r="H69" s="24">
        <v>7</v>
      </c>
      <c r="I69" s="24">
        <v>3</v>
      </c>
    </row>
    <row r="70" spans="1:9" ht="14.25" customHeight="1" x14ac:dyDescent="0.2">
      <c r="A70" s="150" t="s">
        <v>492</v>
      </c>
      <c r="B70" s="24"/>
      <c r="C70" s="90"/>
      <c r="D70" s="24"/>
      <c r="E70" s="24"/>
      <c r="F70" s="24"/>
      <c r="G70" s="27">
        <v>4</v>
      </c>
      <c r="H70" s="24">
        <v>3</v>
      </c>
      <c r="I70" s="24">
        <v>2</v>
      </c>
    </row>
    <row r="71" spans="1:9" ht="14.25" customHeight="1" x14ac:dyDescent="0.2">
      <c r="A71" s="150" t="s">
        <v>485</v>
      </c>
      <c r="B71" s="24"/>
      <c r="C71" s="90"/>
      <c r="D71" s="24"/>
      <c r="E71" s="24"/>
      <c r="F71" s="24"/>
      <c r="G71" s="27">
        <v>3</v>
      </c>
      <c r="H71" s="24">
        <v>7</v>
      </c>
      <c r="I71" s="24">
        <v>3</v>
      </c>
    </row>
    <row r="72" spans="1:9" ht="14.25" customHeight="1" x14ac:dyDescent="0.2">
      <c r="A72" s="90" t="s">
        <v>228</v>
      </c>
      <c r="B72" s="24"/>
      <c r="C72" s="90"/>
      <c r="D72" s="24"/>
      <c r="E72" s="24"/>
      <c r="F72" s="24"/>
      <c r="G72" s="24"/>
      <c r="H72" s="24"/>
      <c r="I72" s="24"/>
    </row>
    <row r="73" spans="1:9" ht="14.25" customHeight="1" x14ac:dyDescent="0.2">
      <c r="A73" s="150" t="s">
        <v>483</v>
      </c>
      <c r="B73" s="24"/>
      <c r="C73" s="90"/>
      <c r="D73" s="24"/>
      <c r="E73" s="24"/>
      <c r="F73" s="24"/>
      <c r="G73" s="27">
        <v>3</v>
      </c>
      <c r="H73" s="24" t="s">
        <v>3</v>
      </c>
      <c r="I73" s="24" t="s">
        <v>3</v>
      </c>
    </row>
    <row r="74" spans="1:9" ht="14.25" customHeight="1" x14ac:dyDescent="0.2">
      <c r="A74" s="150" t="s">
        <v>485</v>
      </c>
      <c r="B74" s="24"/>
      <c r="C74" s="90"/>
      <c r="D74" s="24"/>
      <c r="E74" s="24"/>
      <c r="F74" s="24"/>
      <c r="G74" s="27">
        <v>4</v>
      </c>
      <c r="H74" s="24">
        <v>8</v>
      </c>
      <c r="I74" s="24">
        <v>3</v>
      </c>
    </row>
    <row r="75" spans="1:9" ht="14.25" customHeight="1" x14ac:dyDescent="0.2">
      <c r="A75" s="90" t="s">
        <v>308</v>
      </c>
      <c r="B75" s="24"/>
      <c r="C75" s="90"/>
      <c r="D75" s="24"/>
      <c r="E75" s="24"/>
      <c r="F75" s="24"/>
      <c r="G75" s="24" t="s">
        <v>3</v>
      </c>
      <c r="H75" s="24">
        <v>4</v>
      </c>
      <c r="I75" s="24">
        <v>1</v>
      </c>
    </row>
    <row r="76" spans="1:9" ht="14.25" customHeight="1" x14ac:dyDescent="0.2">
      <c r="A76" s="90" t="s">
        <v>309</v>
      </c>
      <c r="B76" s="24"/>
      <c r="C76" s="90"/>
      <c r="D76" s="24"/>
      <c r="E76" s="24"/>
      <c r="F76" s="24"/>
      <c r="G76" s="27">
        <v>1</v>
      </c>
      <c r="H76" s="24">
        <v>2</v>
      </c>
      <c r="I76" s="24" t="s">
        <v>3</v>
      </c>
    </row>
    <row r="77" spans="1:9" ht="14.25" customHeight="1" x14ac:dyDescent="0.2">
      <c r="A77" s="90" t="s">
        <v>231</v>
      </c>
      <c r="B77" s="24"/>
      <c r="C77" s="90"/>
      <c r="D77" s="24"/>
      <c r="E77" s="24"/>
      <c r="F77" s="24"/>
      <c r="G77" s="24" t="s">
        <v>3</v>
      </c>
      <c r="H77" s="24" t="s">
        <v>3</v>
      </c>
      <c r="I77" s="24" t="s">
        <v>3</v>
      </c>
    </row>
    <row r="80" spans="1:9" ht="14.25" customHeight="1" x14ac:dyDescent="0.25">
      <c r="A80" s="98" t="s">
        <v>380</v>
      </c>
      <c r="B80" s="98"/>
      <c r="C80" s="98"/>
      <c r="D80" s="98"/>
      <c r="E80" s="98"/>
      <c r="F80" s="98"/>
      <c r="G80" s="98"/>
      <c r="H80" s="98"/>
      <c r="I80" s="98"/>
    </row>
    <row r="81" spans="1:9" ht="14.25" customHeight="1" x14ac:dyDescent="0.25">
      <c r="A81" s="103"/>
      <c r="B81" s="103"/>
      <c r="C81" s="103"/>
      <c r="D81" s="103"/>
      <c r="E81" s="95"/>
      <c r="F81" s="95"/>
      <c r="G81" s="237">
        <v>2025</v>
      </c>
      <c r="H81" s="116">
        <v>2024</v>
      </c>
      <c r="I81" s="116">
        <v>2023</v>
      </c>
    </row>
    <row r="82" spans="1:9" ht="14.25" customHeight="1" x14ac:dyDescent="0.2">
      <c r="A82" s="90" t="s">
        <v>310</v>
      </c>
      <c r="B82" s="24"/>
      <c r="C82" s="90"/>
      <c r="D82" s="24"/>
      <c r="E82" s="24"/>
      <c r="F82" s="24"/>
      <c r="G82" s="24"/>
      <c r="H82" s="24"/>
      <c r="I82" s="24"/>
    </row>
    <row r="83" spans="1:9" ht="14.25" customHeight="1" x14ac:dyDescent="0.2">
      <c r="A83" s="150" t="s">
        <v>496</v>
      </c>
      <c r="B83" s="24"/>
      <c r="C83" s="90"/>
      <c r="D83" s="24"/>
      <c r="E83" s="24"/>
      <c r="F83" s="24"/>
      <c r="G83" s="27">
        <v>1</v>
      </c>
      <c r="H83" s="24">
        <v>1</v>
      </c>
      <c r="I83" s="24">
        <v>1</v>
      </c>
    </row>
    <row r="84" spans="1:9" ht="14.25" customHeight="1" x14ac:dyDescent="0.2">
      <c r="A84" s="150" t="s">
        <v>497</v>
      </c>
      <c r="B84" s="24"/>
      <c r="C84" s="90"/>
      <c r="D84" s="24"/>
      <c r="E84" s="24"/>
      <c r="F84" s="24"/>
      <c r="G84" s="24" t="s">
        <v>3</v>
      </c>
      <c r="H84" s="24" t="s">
        <v>3</v>
      </c>
      <c r="I84" s="24" t="s">
        <v>3</v>
      </c>
    </row>
    <row r="85" spans="1:9" ht="14.25" customHeight="1" x14ac:dyDescent="0.2">
      <c r="A85" s="150" t="s">
        <v>498</v>
      </c>
      <c r="B85" s="24"/>
      <c r="C85" s="90"/>
      <c r="D85" s="24"/>
      <c r="E85" s="24"/>
      <c r="F85" s="24"/>
      <c r="G85" s="24" t="s">
        <v>3</v>
      </c>
      <c r="H85" s="24" t="s">
        <v>3</v>
      </c>
      <c r="I85" s="24" t="s">
        <v>3</v>
      </c>
    </row>
    <row r="86" spans="1:9" ht="14.25" customHeight="1" x14ac:dyDescent="0.2">
      <c r="A86" s="90" t="s">
        <v>311</v>
      </c>
      <c r="B86" s="24"/>
      <c r="C86" s="90"/>
      <c r="D86" s="24"/>
      <c r="E86" s="24"/>
      <c r="F86" s="24"/>
      <c r="G86" s="27">
        <v>3</v>
      </c>
      <c r="H86" s="24">
        <v>1</v>
      </c>
      <c r="I86" s="24" t="s">
        <v>3</v>
      </c>
    </row>
    <row r="87" spans="1:9" ht="14.25" customHeight="1" x14ac:dyDescent="0.2">
      <c r="A87" s="90" t="s">
        <v>312</v>
      </c>
      <c r="B87" s="24"/>
      <c r="C87" s="90"/>
      <c r="D87" s="24"/>
      <c r="E87" s="24"/>
      <c r="F87" s="24"/>
      <c r="G87" s="24" t="s">
        <v>3</v>
      </c>
      <c r="H87" s="24" t="s">
        <v>3</v>
      </c>
      <c r="I87" s="24" t="s">
        <v>3</v>
      </c>
    </row>
    <row r="88" spans="1:9" ht="14.25" customHeight="1" x14ac:dyDescent="0.2">
      <c r="A88" s="90" t="s">
        <v>313</v>
      </c>
      <c r="B88" s="24"/>
      <c r="C88" s="90"/>
      <c r="D88" s="24"/>
      <c r="E88" s="24"/>
      <c r="F88" s="24"/>
      <c r="G88" s="24"/>
      <c r="H88" s="24"/>
      <c r="I88" s="24"/>
    </row>
    <row r="89" spans="1:9" ht="14.25" customHeight="1" x14ac:dyDescent="0.2">
      <c r="A89" s="150" t="s">
        <v>504</v>
      </c>
      <c r="B89" s="24"/>
      <c r="C89" s="90"/>
      <c r="D89" s="24"/>
      <c r="E89" s="24"/>
      <c r="F89" s="24"/>
      <c r="G89" s="27">
        <v>7</v>
      </c>
      <c r="H89" s="24">
        <v>5</v>
      </c>
      <c r="I89" s="24">
        <v>4</v>
      </c>
    </row>
    <row r="90" spans="1:9" ht="14.25" customHeight="1" x14ac:dyDescent="0.2">
      <c r="A90" s="164" t="s">
        <v>505</v>
      </c>
      <c r="B90" s="105"/>
      <c r="C90" s="104"/>
      <c r="D90" s="105"/>
      <c r="E90" s="105"/>
      <c r="F90" s="105"/>
      <c r="G90" s="105" t="s">
        <v>3</v>
      </c>
      <c r="H90" s="105">
        <v>1</v>
      </c>
      <c r="I90" s="105" t="s">
        <v>3</v>
      </c>
    </row>
    <row r="91" spans="1:9" ht="14.25" customHeight="1" x14ac:dyDescent="0.2">
      <c r="A91" s="150" t="s">
        <v>499</v>
      </c>
      <c r="B91" s="24"/>
      <c r="C91" s="90"/>
      <c r="D91" s="24"/>
      <c r="E91" s="24"/>
      <c r="F91" s="24"/>
      <c r="G91" s="27">
        <v>4</v>
      </c>
      <c r="H91" s="24">
        <v>1</v>
      </c>
      <c r="I91" s="24">
        <v>3</v>
      </c>
    </row>
    <row r="92" spans="1:9" ht="14.25" customHeight="1" x14ac:dyDescent="0.2">
      <c r="A92" s="150" t="s">
        <v>500</v>
      </c>
      <c r="B92" s="24"/>
      <c r="C92" s="90"/>
      <c r="D92" s="24"/>
      <c r="E92" s="24"/>
      <c r="F92" s="24"/>
      <c r="G92" s="24" t="s">
        <v>3</v>
      </c>
      <c r="H92" s="24" t="s">
        <v>3</v>
      </c>
      <c r="I92" s="24" t="s">
        <v>3</v>
      </c>
    </row>
    <row r="93" spans="1:9" ht="14.25" customHeight="1" x14ac:dyDescent="0.2">
      <c r="A93" s="150" t="s">
        <v>501</v>
      </c>
      <c r="B93" s="24"/>
      <c r="C93" s="90"/>
      <c r="D93" s="24"/>
      <c r="E93" s="24"/>
      <c r="F93" s="24"/>
      <c r="G93" s="24" t="s">
        <v>3</v>
      </c>
      <c r="H93" s="24" t="s">
        <v>3</v>
      </c>
      <c r="I93" s="24" t="s">
        <v>3</v>
      </c>
    </row>
    <row r="94" spans="1:9" ht="14.25" customHeight="1" x14ac:dyDescent="0.2">
      <c r="A94" s="150" t="s">
        <v>502</v>
      </c>
      <c r="B94" s="24"/>
      <c r="C94" s="90"/>
      <c r="D94" s="24"/>
      <c r="E94" s="24"/>
      <c r="F94" s="24"/>
      <c r="G94" s="24" t="s">
        <v>3</v>
      </c>
      <c r="H94" s="24" t="s">
        <v>3</v>
      </c>
      <c r="I94" s="24" t="s">
        <v>3</v>
      </c>
    </row>
    <row r="95" spans="1:9" ht="14.25" customHeight="1" x14ac:dyDescent="0.2">
      <c r="A95" s="150" t="s">
        <v>573</v>
      </c>
      <c r="B95" s="24"/>
      <c r="C95" s="90"/>
      <c r="D95" s="24"/>
      <c r="E95" s="24"/>
      <c r="F95" s="24"/>
      <c r="G95" s="27">
        <v>1</v>
      </c>
      <c r="H95" s="24">
        <v>5</v>
      </c>
      <c r="I95" s="24">
        <v>2</v>
      </c>
    </row>
    <row r="96" spans="1:9" ht="14.25" customHeight="1" x14ac:dyDescent="0.2">
      <c r="A96" s="150" t="s">
        <v>503</v>
      </c>
      <c r="B96" s="24"/>
      <c r="C96" s="90"/>
      <c r="D96" s="24"/>
      <c r="E96" s="24"/>
      <c r="F96" s="24"/>
      <c r="G96" s="24" t="s">
        <v>3</v>
      </c>
      <c r="H96" s="24" t="s">
        <v>3</v>
      </c>
      <c r="I96" s="24" t="s">
        <v>3</v>
      </c>
    </row>
    <row r="99" spans="1:10" ht="14.25" customHeight="1" x14ac:dyDescent="0.25">
      <c r="A99" s="98" t="s">
        <v>506</v>
      </c>
      <c r="B99" s="98"/>
      <c r="C99" s="98"/>
      <c r="D99" s="98"/>
      <c r="E99" s="98"/>
      <c r="F99" s="98"/>
      <c r="G99" s="98"/>
      <c r="H99" s="98"/>
      <c r="I99" s="98"/>
      <c r="J99" s="131"/>
    </row>
    <row r="101" spans="1:10" ht="14.25" customHeight="1" x14ac:dyDescent="0.25">
      <c r="A101" s="117" t="s">
        <v>571</v>
      </c>
      <c r="B101" s="117"/>
      <c r="C101" s="117"/>
      <c r="D101" s="117"/>
      <c r="E101" s="117"/>
      <c r="F101" s="45"/>
      <c r="G101" s="45">
        <v>2025</v>
      </c>
      <c r="H101" s="45">
        <v>2024</v>
      </c>
      <c r="I101" s="45">
        <v>2023</v>
      </c>
    </row>
    <row r="102" spans="1:10" ht="14.25" customHeight="1" x14ac:dyDescent="0.2">
      <c r="A102" s="207" t="s">
        <v>44</v>
      </c>
      <c r="B102" s="35" t="s">
        <v>572</v>
      </c>
      <c r="C102" s="35"/>
      <c r="D102" s="35"/>
      <c r="E102" s="35"/>
      <c r="F102" s="35"/>
      <c r="G102" s="36" t="s">
        <v>3</v>
      </c>
      <c r="H102" s="15">
        <v>2</v>
      </c>
      <c r="I102" s="36">
        <v>5</v>
      </c>
    </row>
    <row r="103" spans="1:10" ht="14.25" customHeight="1" x14ac:dyDescent="0.2">
      <c r="A103" s="37" t="s">
        <v>48</v>
      </c>
      <c r="B103" s="14" t="s">
        <v>572</v>
      </c>
      <c r="C103" s="14"/>
      <c r="D103" s="14"/>
      <c r="E103" s="14"/>
      <c r="F103" s="14"/>
      <c r="G103" s="15">
        <v>3</v>
      </c>
      <c r="H103" s="15">
        <v>3</v>
      </c>
      <c r="I103" s="15" t="s">
        <v>3</v>
      </c>
    </row>
    <row r="104" spans="1:10" ht="14.25" customHeight="1" x14ac:dyDescent="0.2">
      <c r="A104" s="24" t="s">
        <v>49</v>
      </c>
      <c r="B104" s="14" t="s">
        <v>572</v>
      </c>
      <c r="C104" s="14"/>
      <c r="D104" s="14"/>
      <c r="E104" s="14"/>
      <c r="F104" s="15"/>
      <c r="G104" s="15">
        <v>1</v>
      </c>
      <c r="H104" s="15">
        <v>1</v>
      </c>
      <c r="I104" s="15">
        <v>1</v>
      </c>
    </row>
    <row r="105" spans="1:10" ht="14.25" customHeight="1" x14ac:dyDescent="0.2">
      <c r="A105" s="24" t="s">
        <v>50</v>
      </c>
      <c r="B105" s="14" t="s">
        <v>572</v>
      </c>
      <c r="C105" s="14"/>
      <c r="D105" s="14"/>
      <c r="E105" s="14"/>
      <c r="F105" s="15"/>
      <c r="G105" s="15">
        <v>1</v>
      </c>
      <c r="H105" s="101">
        <v>1</v>
      </c>
      <c r="I105" s="15">
        <v>2</v>
      </c>
    </row>
    <row r="106" spans="1:10" ht="14.25" customHeight="1" x14ac:dyDescent="0.2">
      <c r="A106" s="37" t="s">
        <v>51</v>
      </c>
      <c r="B106" s="14" t="s">
        <v>572</v>
      </c>
      <c r="C106" s="14"/>
      <c r="D106" s="14"/>
      <c r="E106" s="14"/>
      <c r="F106" s="15"/>
      <c r="G106" s="15">
        <v>5</v>
      </c>
      <c r="H106" s="101">
        <v>6</v>
      </c>
      <c r="I106" s="15">
        <v>4</v>
      </c>
    </row>
    <row r="107" spans="1:10" ht="14.25" customHeight="1" x14ac:dyDescent="0.2">
      <c r="A107" s="37" t="s">
        <v>45</v>
      </c>
      <c r="B107" s="14" t="s">
        <v>572</v>
      </c>
      <c r="C107" s="14"/>
      <c r="D107" s="14"/>
      <c r="E107" s="14"/>
      <c r="F107" s="15"/>
      <c r="G107" s="15">
        <v>2</v>
      </c>
      <c r="H107" s="101">
        <v>3</v>
      </c>
      <c r="I107" s="15" t="s">
        <v>3</v>
      </c>
    </row>
    <row r="108" spans="1:10" ht="14.25" customHeight="1" x14ac:dyDescent="0.2">
      <c r="A108" s="209" t="s">
        <v>46</v>
      </c>
      <c r="B108" s="176" t="s">
        <v>572</v>
      </c>
      <c r="C108" s="176"/>
      <c r="D108" s="176"/>
      <c r="E108" s="176"/>
      <c r="F108" s="210"/>
      <c r="G108" s="210">
        <v>10</v>
      </c>
      <c r="H108" s="101">
        <v>3</v>
      </c>
      <c r="I108" s="210">
        <v>2</v>
      </c>
    </row>
    <row r="109" spans="1:10" ht="14.25" customHeight="1" x14ac:dyDescent="0.2">
      <c r="A109" s="19" t="s">
        <v>234</v>
      </c>
      <c r="B109" t="s">
        <v>572</v>
      </c>
      <c r="F109" s="5"/>
      <c r="G109" s="5">
        <v>2</v>
      </c>
      <c r="H109" s="101" t="s">
        <v>3</v>
      </c>
      <c r="I109" s="5" t="s">
        <v>3</v>
      </c>
    </row>
    <row r="110" spans="1:10" ht="14.25" customHeight="1" x14ac:dyDescent="0.25">
      <c r="A110" s="26" t="s">
        <v>4</v>
      </c>
      <c r="B110" s="9"/>
      <c r="C110" s="9"/>
      <c r="D110" s="9"/>
      <c r="E110" s="9"/>
      <c r="F110" s="10"/>
      <c r="G110" s="121">
        <v>24</v>
      </c>
      <c r="H110" s="121">
        <f>SUM(H102:H109)</f>
        <v>19</v>
      </c>
      <c r="I110" s="121">
        <f>SUM(I102:I109)</f>
        <v>14</v>
      </c>
    </row>
    <row r="111" spans="1:10" ht="14.25" customHeight="1" x14ac:dyDescent="0.25">
      <c r="A111" s="31"/>
      <c r="F111" s="25"/>
      <c r="G111" s="132"/>
      <c r="H111" s="132"/>
    </row>
    <row r="113" spans="1:9" ht="14.25" customHeight="1" x14ac:dyDescent="0.2">
      <c r="A113" s="314" t="s">
        <v>612</v>
      </c>
      <c r="B113" s="314"/>
      <c r="C113" s="314"/>
      <c r="D113" s="314"/>
      <c r="E113" s="314"/>
    </row>
    <row r="114" spans="1:9" ht="14.25" customHeight="1" x14ac:dyDescent="0.25">
      <c r="A114" s="212">
        <v>2025</v>
      </c>
      <c r="B114" s="212">
        <v>2024</v>
      </c>
      <c r="C114" s="212">
        <v>2023</v>
      </c>
      <c r="D114" s="212">
        <v>2022</v>
      </c>
      <c r="E114" s="213" t="s">
        <v>4</v>
      </c>
    </row>
    <row r="115" spans="1:9" ht="14.25" customHeight="1" x14ac:dyDescent="0.25">
      <c r="A115" s="101">
        <v>24</v>
      </c>
      <c r="B115" s="101">
        <v>6</v>
      </c>
      <c r="C115" s="101">
        <v>9</v>
      </c>
      <c r="D115" s="101" t="s">
        <v>3</v>
      </c>
      <c r="E115" s="246">
        <v>39</v>
      </c>
    </row>
    <row r="116" spans="1:9" ht="14.25" customHeight="1" x14ac:dyDescent="0.25">
      <c r="B116" s="99"/>
      <c r="C116" s="99"/>
      <c r="D116" s="99"/>
      <c r="E116" s="99"/>
      <c r="F116" s="25"/>
    </row>
    <row r="118" spans="1:9" ht="14.25" customHeight="1" x14ac:dyDescent="0.25">
      <c r="A118" s="98" t="s">
        <v>55</v>
      </c>
      <c r="B118" s="98"/>
      <c r="C118" s="98"/>
      <c r="D118" s="98"/>
      <c r="E118" s="98"/>
      <c r="F118" s="98"/>
      <c r="G118" s="98"/>
      <c r="H118" s="98"/>
      <c r="I118" s="98"/>
    </row>
    <row r="119" spans="1:9" ht="14.25" customHeight="1" x14ac:dyDescent="0.25">
      <c r="A119" s="103"/>
      <c r="B119" s="103"/>
      <c r="C119" s="103"/>
      <c r="D119" s="103"/>
      <c r="E119" s="95"/>
      <c r="F119" s="95"/>
      <c r="G119" s="237">
        <v>2025</v>
      </c>
      <c r="H119" s="116">
        <v>2024</v>
      </c>
      <c r="I119" s="116">
        <v>2023</v>
      </c>
    </row>
    <row r="120" spans="1:9" ht="14.25" customHeight="1" x14ac:dyDescent="0.2">
      <c r="A120" s="90" t="s">
        <v>314</v>
      </c>
      <c r="B120" s="24"/>
      <c r="C120" s="90"/>
      <c r="D120" s="24"/>
      <c r="E120" s="24"/>
      <c r="F120" s="24"/>
      <c r="G120" s="24" t="s">
        <v>3</v>
      </c>
      <c r="H120" s="24" t="s">
        <v>3</v>
      </c>
      <c r="I120" s="24" t="s">
        <v>3</v>
      </c>
    </row>
    <row r="121" spans="1:9" ht="14.25" customHeight="1" x14ac:dyDescent="0.2">
      <c r="A121" s="90" t="s">
        <v>315</v>
      </c>
      <c r="B121" s="24"/>
      <c r="C121" s="90"/>
      <c r="D121" s="24"/>
      <c r="E121" s="24"/>
      <c r="F121" s="24"/>
      <c r="G121" s="24" t="s">
        <v>3</v>
      </c>
      <c r="H121" s="24" t="s">
        <v>3</v>
      </c>
      <c r="I121" s="24" t="s">
        <v>3</v>
      </c>
    </row>
    <row r="122" spans="1:9" ht="14.25" customHeight="1" x14ac:dyDescent="0.2">
      <c r="A122" s="90" t="s">
        <v>316</v>
      </c>
      <c r="B122" s="24"/>
      <c r="C122" s="90"/>
      <c r="D122" s="24"/>
      <c r="E122" s="24"/>
      <c r="F122" s="24"/>
      <c r="G122" s="24" t="s">
        <v>3</v>
      </c>
      <c r="H122" s="24">
        <v>1</v>
      </c>
      <c r="I122" s="24">
        <v>2</v>
      </c>
    </row>
    <row r="123" spans="1:9" ht="14.25" customHeight="1" x14ac:dyDescent="0.2">
      <c r="A123" s="90" t="s">
        <v>507</v>
      </c>
      <c r="B123" s="24"/>
      <c r="C123" s="90"/>
      <c r="D123" s="24"/>
      <c r="E123" s="24"/>
      <c r="F123" s="24"/>
      <c r="G123" s="24" t="s">
        <v>3</v>
      </c>
      <c r="H123" s="24" t="s">
        <v>3</v>
      </c>
      <c r="I123" s="24" t="s">
        <v>3</v>
      </c>
    </row>
    <row r="124" spans="1:9" ht="14.25" customHeight="1" x14ac:dyDescent="0.2">
      <c r="A124" s="90" t="s">
        <v>508</v>
      </c>
      <c r="B124" s="24"/>
      <c r="C124" s="90"/>
      <c r="D124" s="24"/>
      <c r="E124" s="24"/>
      <c r="F124" s="24"/>
      <c r="G124" s="27">
        <v>1</v>
      </c>
      <c r="H124" s="24" t="s">
        <v>3</v>
      </c>
      <c r="I124" s="24" t="s">
        <v>3</v>
      </c>
    </row>
    <row r="125" spans="1:9" ht="14.25" customHeight="1" x14ac:dyDescent="0.2">
      <c r="A125" s="90" t="s">
        <v>317</v>
      </c>
      <c r="B125" s="24"/>
      <c r="C125" s="90"/>
      <c r="D125" s="24"/>
      <c r="E125" s="24"/>
      <c r="F125" s="24"/>
      <c r="G125" s="24" t="s">
        <v>3</v>
      </c>
      <c r="H125" s="24" t="s">
        <v>3</v>
      </c>
      <c r="I125" s="24" t="s">
        <v>3</v>
      </c>
    </row>
    <row r="126" spans="1:9" ht="14.25" customHeight="1" x14ac:dyDescent="0.2">
      <c r="A126" s="90" t="s">
        <v>318</v>
      </c>
      <c r="B126" s="24"/>
      <c r="C126" s="90"/>
      <c r="D126" s="24"/>
      <c r="E126" s="24"/>
      <c r="F126" s="24"/>
      <c r="G126" s="24" t="s">
        <v>3</v>
      </c>
      <c r="H126" s="24" t="s">
        <v>3</v>
      </c>
      <c r="I126" s="24" t="s">
        <v>3</v>
      </c>
    </row>
    <row r="127" spans="1:9" ht="14.25" customHeight="1" x14ac:dyDescent="0.2">
      <c r="A127" s="90" t="s">
        <v>364</v>
      </c>
      <c r="B127" s="24"/>
      <c r="C127" s="90"/>
      <c r="D127" s="24"/>
      <c r="E127" s="24"/>
      <c r="F127" s="24"/>
      <c r="G127" s="24" t="s">
        <v>3</v>
      </c>
      <c r="H127" s="24">
        <v>1</v>
      </c>
      <c r="I127" s="24">
        <v>1</v>
      </c>
    </row>
    <row r="128" spans="1:9" ht="14.25" customHeight="1" x14ac:dyDescent="0.25">
      <c r="A128" s="8" t="s">
        <v>4</v>
      </c>
      <c r="B128" s="9"/>
      <c r="C128" s="9"/>
      <c r="D128" s="9"/>
      <c r="E128" s="102"/>
      <c r="F128" s="8"/>
      <c r="G128" s="8">
        <v>1</v>
      </c>
      <c r="H128" s="102">
        <v>2</v>
      </c>
      <c r="I128" s="8">
        <v>3</v>
      </c>
    </row>
    <row r="129" spans="1:10" ht="14.25" customHeight="1" x14ac:dyDescent="0.25">
      <c r="A129" s="1"/>
      <c r="E129" s="126"/>
      <c r="F129" s="1"/>
      <c r="I129" s="1"/>
      <c r="J129" s="126"/>
    </row>
    <row r="132" spans="1:10" ht="14.25" customHeight="1" x14ac:dyDescent="0.25">
      <c r="A132" s="320" t="s">
        <v>398</v>
      </c>
      <c r="B132" s="320"/>
      <c r="C132" s="320"/>
      <c r="D132" s="320"/>
      <c r="E132" s="320"/>
      <c r="F132" s="320"/>
      <c r="G132" s="320"/>
      <c r="H132" s="320"/>
      <c r="I132" s="320"/>
      <c r="J132" s="320"/>
    </row>
    <row r="134" spans="1:10" ht="14.25" customHeight="1" x14ac:dyDescent="0.25">
      <c r="A134" s="98" t="s">
        <v>399</v>
      </c>
      <c r="B134" s="98"/>
      <c r="C134" s="98"/>
      <c r="D134" s="98"/>
      <c r="E134" s="98"/>
      <c r="F134" s="98"/>
      <c r="G134" s="98"/>
      <c r="H134" s="98"/>
      <c r="I134" s="98"/>
    </row>
    <row r="136" spans="1:10" ht="14.25" customHeight="1" x14ac:dyDescent="0.25">
      <c r="A136" s="98" t="s">
        <v>59</v>
      </c>
      <c r="B136" s="98"/>
      <c r="C136" s="98"/>
      <c r="D136" s="98"/>
      <c r="E136" s="98"/>
      <c r="F136" s="98"/>
      <c r="G136" s="98"/>
      <c r="H136" s="98"/>
      <c r="I136" s="98"/>
    </row>
    <row r="137" spans="1:10" ht="14.25" customHeight="1" x14ac:dyDescent="0.25">
      <c r="A137" s="103"/>
      <c r="B137" s="103"/>
      <c r="C137" s="103"/>
      <c r="D137" s="103"/>
      <c r="E137" s="95"/>
      <c r="F137" s="95"/>
      <c r="G137" s="237">
        <v>2025</v>
      </c>
      <c r="H137" s="116">
        <v>2024</v>
      </c>
      <c r="I137" s="116">
        <v>2023</v>
      </c>
    </row>
    <row r="138" spans="1:10" ht="14.25" customHeight="1" x14ac:dyDescent="0.2">
      <c r="A138" s="90" t="s">
        <v>0</v>
      </c>
      <c r="B138" s="24"/>
      <c r="C138" s="90"/>
      <c r="D138" s="24"/>
      <c r="E138" s="24"/>
      <c r="F138" s="24"/>
      <c r="G138" s="24" t="s">
        <v>668</v>
      </c>
      <c r="H138" s="24">
        <v>53</v>
      </c>
      <c r="I138" s="24">
        <v>62</v>
      </c>
    </row>
    <row r="139" spans="1:10" ht="14.25" customHeight="1" x14ac:dyDescent="0.2">
      <c r="A139" s="90" t="s">
        <v>298</v>
      </c>
      <c r="B139" s="24"/>
      <c r="C139" s="90"/>
      <c r="D139" s="24"/>
      <c r="E139" s="24"/>
      <c r="F139" s="24"/>
      <c r="G139" s="24" t="s">
        <v>669</v>
      </c>
      <c r="H139" s="24">
        <v>82</v>
      </c>
      <c r="I139" s="24">
        <v>57</v>
      </c>
    </row>
    <row r="140" spans="1:10" ht="14.25" customHeight="1" x14ac:dyDescent="0.2">
      <c r="A140" s="90" t="s">
        <v>319</v>
      </c>
      <c r="B140" s="24"/>
      <c r="C140" s="90"/>
      <c r="D140" s="24"/>
      <c r="E140" s="24"/>
      <c r="F140" s="24"/>
      <c r="G140" s="24" t="s">
        <v>3</v>
      </c>
      <c r="H140" s="24" t="s">
        <v>3</v>
      </c>
      <c r="I140" s="24" t="s">
        <v>3</v>
      </c>
    </row>
    <row r="141" spans="1:10" ht="14.25" customHeight="1" x14ac:dyDescent="0.25">
      <c r="A141" s="8" t="s">
        <v>4</v>
      </c>
      <c r="B141" s="9"/>
      <c r="C141" s="9"/>
      <c r="D141" s="9"/>
      <c r="E141" s="102"/>
      <c r="F141" s="8"/>
      <c r="G141" s="8">
        <v>161</v>
      </c>
      <c r="H141" s="102">
        <v>135</v>
      </c>
      <c r="I141" s="8">
        <v>119</v>
      </c>
    </row>
    <row r="144" spans="1:10" ht="14.25" customHeight="1" x14ac:dyDescent="0.25">
      <c r="A144" s="98" t="s">
        <v>62</v>
      </c>
      <c r="B144" s="98"/>
      <c r="C144" s="98"/>
      <c r="D144" s="98"/>
      <c r="E144" s="98"/>
      <c r="F144" s="98"/>
      <c r="G144" s="98"/>
      <c r="H144" s="98"/>
      <c r="I144" s="98"/>
    </row>
    <row r="145" spans="1:9" ht="14.25" customHeight="1" x14ac:dyDescent="0.25">
      <c r="A145" s="103"/>
      <c r="B145" s="103"/>
      <c r="C145" s="103"/>
      <c r="D145" s="103"/>
      <c r="E145" s="95"/>
      <c r="F145" s="95"/>
      <c r="G145" s="237">
        <v>2025</v>
      </c>
      <c r="H145" s="116">
        <v>2024</v>
      </c>
      <c r="I145" s="116">
        <v>2023</v>
      </c>
    </row>
    <row r="146" spans="1:9" ht="14.25" customHeight="1" x14ac:dyDescent="0.2">
      <c r="A146" s="90" t="s">
        <v>299</v>
      </c>
      <c r="B146" s="24"/>
      <c r="C146" s="90"/>
      <c r="D146" s="24"/>
      <c r="E146" s="24"/>
      <c r="F146" s="24"/>
      <c r="G146" s="27">
        <v>23</v>
      </c>
      <c r="H146" s="24">
        <v>16</v>
      </c>
      <c r="I146" s="24">
        <v>21</v>
      </c>
    </row>
    <row r="147" spans="1:9" ht="14.25" customHeight="1" x14ac:dyDescent="0.2">
      <c r="A147" s="90" t="s">
        <v>300</v>
      </c>
      <c r="B147" s="24"/>
      <c r="C147" s="90"/>
      <c r="D147" s="24"/>
      <c r="E147" s="24"/>
      <c r="F147" s="24"/>
      <c r="G147" s="27">
        <v>20</v>
      </c>
      <c r="H147" s="24">
        <v>12</v>
      </c>
      <c r="I147" s="24">
        <v>20</v>
      </c>
    </row>
    <row r="148" spans="1:9" ht="14.25" customHeight="1" x14ac:dyDescent="0.2">
      <c r="A148" s="90" t="s">
        <v>301</v>
      </c>
      <c r="B148" s="24"/>
      <c r="C148" s="90"/>
      <c r="D148" s="24"/>
      <c r="E148" s="24"/>
      <c r="F148" s="24"/>
      <c r="G148" s="27">
        <v>4</v>
      </c>
      <c r="H148" s="24">
        <v>8</v>
      </c>
      <c r="I148" s="24">
        <v>6</v>
      </c>
    </row>
    <row r="149" spans="1:9" ht="14.25" customHeight="1" x14ac:dyDescent="0.2">
      <c r="A149" s="90" t="s">
        <v>262</v>
      </c>
      <c r="B149" s="24"/>
      <c r="C149" s="90"/>
      <c r="D149" s="24"/>
      <c r="E149" s="24"/>
      <c r="F149" s="24"/>
      <c r="G149" s="27">
        <v>6</v>
      </c>
      <c r="H149" s="24">
        <v>3</v>
      </c>
      <c r="I149" s="24">
        <v>3</v>
      </c>
    </row>
    <row r="150" spans="1:9" ht="14.25" customHeight="1" x14ac:dyDescent="0.2">
      <c r="A150" s="90" t="s">
        <v>10</v>
      </c>
      <c r="B150" s="24"/>
      <c r="C150" s="90"/>
      <c r="D150" s="24"/>
      <c r="E150" s="24"/>
      <c r="F150" s="24"/>
      <c r="G150" s="27">
        <v>5</v>
      </c>
      <c r="H150" s="24">
        <v>3</v>
      </c>
      <c r="I150" s="24">
        <v>4</v>
      </c>
    </row>
    <row r="151" spans="1:9" ht="14.25" customHeight="1" x14ac:dyDescent="0.2">
      <c r="A151" s="90" t="s">
        <v>101</v>
      </c>
      <c r="B151" s="24"/>
      <c r="C151" s="90"/>
      <c r="D151" s="24"/>
      <c r="E151" s="24"/>
      <c r="F151" s="24"/>
      <c r="G151" s="27">
        <v>1</v>
      </c>
      <c r="H151" s="24" t="s">
        <v>3</v>
      </c>
      <c r="I151" s="24">
        <v>2</v>
      </c>
    </row>
    <row r="152" spans="1:9" ht="14.25" customHeight="1" x14ac:dyDescent="0.2">
      <c r="A152" s="90" t="s">
        <v>365</v>
      </c>
      <c r="B152" s="24"/>
      <c r="C152" s="90"/>
      <c r="D152" s="24"/>
      <c r="E152" s="24"/>
      <c r="F152" s="24"/>
      <c r="G152" s="27">
        <v>1</v>
      </c>
      <c r="H152" s="24">
        <v>6</v>
      </c>
      <c r="I152" s="24">
        <v>2</v>
      </c>
    </row>
    <row r="153" spans="1:9" ht="14.25" customHeight="1" x14ac:dyDescent="0.2">
      <c r="A153" s="90" t="s">
        <v>364</v>
      </c>
      <c r="B153" s="24"/>
      <c r="C153" s="90"/>
      <c r="D153" s="24"/>
      <c r="E153" s="24"/>
      <c r="F153" s="24"/>
      <c r="G153" s="27">
        <v>6</v>
      </c>
      <c r="H153" s="24">
        <v>2</v>
      </c>
      <c r="I153" s="24">
        <v>8</v>
      </c>
    </row>
    <row r="154" spans="1:9" ht="14.25" customHeight="1" x14ac:dyDescent="0.25">
      <c r="A154" s="8" t="s">
        <v>4</v>
      </c>
      <c r="B154" s="9"/>
      <c r="C154" s="9"/>
      <c r="D154" s="9"/>
      <c r="E154" s="102"/>
      <c r="F154" s="8"/>
      <c r="G154" s="8">
        <v>66</v>
      </c>
      <c r="H154" s="102">
        <v>50</v>
      </c>
      <c r="I154" s="8">
        <v>66</v>
      </c>
    </row>
    <row r="156" spans="1:9" ht="14.25" customHeight="1" x14ac:dyDescent="0.2">
      <c r="A156" s="90" t="s">
        <v>17</v>
      </c>
      <c r="B156" s="24"/>
      <c r="C156" s="90"/>
      <c r="D156" s="24"/>
      <c r="E156" s="24"/>
      <c r="F156" s="24"/>
      <c r="G156" s="27">
        <v>95</v>
      </c>
      <c r="H156" s="24">
        <v>85</v>
      </c>
      <c r="I156" s="24">
        <v>53</v>
      </c>
    </row>
    <row r="157" spans="1:9" ht="14.25" customHeight="1" x14ac:dyDescent="0.25">
      <c r="A157" s="8" t="s">
        <v>4</v>
      </c>
      <c r="B157" s="9"/>
      <c r="C157" s="9"/>
      <c r="D157" s="9"/>
      <c r="E157" s="102"/>
      <c r="F157" s="8"/>
      <c r="G157" s="8">
        <v>161</v>
      </c>
      <c r="H157" s="102">
        <v>135</v>
      </c>
      <c r="I157" s="8">
        <v>119</v>
      </c>
    </row>
    <row r="160" spans="1:9" ht="14.25" customHeight="1" x14ac:dyDescent="0.25">
      <c r="A160" s="98" t="s">
        <v>63</v>
      </c>
      <c r="B160" s="98"/>
      <c r="C160" s="98"/>
      <c r="D160" s="98"/>
      <c r="E160" s="98"/>
      <c r="F160" s="98"/>
      <c r="G160" s="98"/>
      <c r="H160" s="98"/>
      <c r="I160" s="98"/>
    </row>
    <row r="161" spans="1:9" ht="14.25" customHeight="1" x14ac:dyDescent="0.25">
      <c r="A161" s="103"/>
      <c r="B161" s="103"/>
      <c r="C161" s="103"/>
      <c r="D161" s="103"/>
      <c r="E161" s="95"/>
      <c r="F161" s="95"/>
      <c r="G161" s="237">
        <v>2025</v>
      </c>
      <c r="H161" s="116">
        <v>2024</v>
      </c>
      <c r="I161" s="116">
        <v>2023</v>
      </c>
    </row>
    <row r="162" spans="1:9" ht="14.25" customHeight="1" x14ac:dyDescent="0.2">
      <c r="A162" s="90" t="s">
        <v>79</v>
      </c>
      <c r="B162" s="24"/>
      <c r="C162" s="90"/>
      <c r="D162" s="24"/>
      <c r="E162" s="24"/>
      <c r="F162" s="24"/>
      <c r="G162" s="24"/>
      <c r="H162" s="24"/>
      <c r="I162" s="24"/>
    </row>
    <row r="163" spans="1:9" ht="14.25" customHeight="1" x14ac:dyDescent="0.2">
      <c r="A163" s="90" t="s">
        <v>80</v>
      </c>
      <c r="B163" s="24"/>
      <c r="C163" s="90"/>
      <c r="D163" s="24"/>
      <c r="E163" s="24"/>
      <c r="F163" s="24"/>
      <c r="G163" s="24"/>
      <c r="H163" s="24"/>
      <c r="I163" s="24"/>
    </row>
    <row r="164" spans="1:9" ht="14.25" customHeight="1" x14ac:dyDescent="0.2">
      <c r="A164" s="150" t="s">
        <v>449</v>
      </c>
      <c r="B164" s="24"/>
      <c r="C164" s="90"/>
      <c r="D164" s="24"/>
      <c r="E164" s="24"/>
      <c r="F164" s="24"/>
      <c r="G164" s="24" t="s">
        <v>644</v>
      </c>
      <c r="H164" s="24">
        <v>5</v>
      </c>
      <c r="I164" s="24">
        <v>4</v>
      </c>
    </row>
    <row r="165" spans="1:9" ht="14.25" customHeight="1" x14ac:dyDescent="0.2">
      <c r="A165" s="150" t="s">
        <v>457</v>
      </c>
      <c r="B165" s="24"/>
      <c r="C165" s="90"/>
      <c r="D165" s="24"/>
      <c r="E165" s="24"/>
      <c r="F165" s="24"/>
      <c r="G165" s="24" t="s">
        <v>670</v>
      </c>
      <c r="H165" s="24">
        <v>16</v>
      </c>
      <c r="I165" s="24">
        <v>28</v>
      </c>
    </row>
    <row r="166" spans="1:9" ht="14.25" customHeight="1" x14ac:dyDescent="0.2">
      <c r="A166" s="150" t="s">
        <v>458</v>
      </c>
      <c r="B166" s="24"/>
      <c r="C166" s="90"/>
      <c r="D166" s="24"/>
      <c r="E166" s="24"/>
      <c r="F166" s="24"/>
      <c r="G166" s="24" t="s">
        <v>671</v>
      </c>
      <c r="H166" s="24">
        <v>5</v>
      </c>
      <c r="I166" s="24">
        <v>1</v>
      </c>
    </row>
    <row r="167" spans="1:9" ht="14.25" customHeight="1" x14ac:dyDescent="0.2">
      <c r="A167" s="150" t="s">
        <v>459</v>
      </c>
      <c r="B167" s="24"/>
      <c r="C167" s="90"/>
      <c r="D167" s="24"/>
      <c r="E167" s="24"/>
      <c r="F167" s="24"/>
      <c r="G167" s="24" t="s">
        <v>637</v>
      </c>
      <c r="H167" s="24">
        <v>10</v>
      </c>
      <c r="I167" s="24">
        <v>7</v>
      </c>
    </row>
    <row r="168" spans="1:9" ht="14.25" customHeight="1" x14ac:dyDescent="0.2">
      <c r="A168" s="150" t="s">
        <v>460</v>
      </c>
      <c r="B168" s="24"/>
      <c r="C168" s="90"/>
      <c r="D168" s="24"/>
      <c r="E168" s="24"/>
      <c r="F168" s="24"/>
      <c r="G168" s="24" t="s">
        <v>662</v>
      </c>
      <c r="H168" s="24">
        <v>9</v>
      </c>
      <c r="I168" s="24">
        <v>4</v>
      </c>
    </row>
    <row r="169" spans="1:9" ht="14.25" customHeight="1" x14ac:dyDescent="0.2">
      <c r="A169" s="150" t="s">
        <v>461</v>
      </c>
      <c r="B169" s="24"/>
      <c r="C169" s="90"/>
      <c r="D169" s="24"/>
      <c r="E169" s="24"/>
      <c r="F169" s="24"/>
      <c r="G169" s="24" t="s">
        <v>3</v>
      </c>
      <c r="H169" s="24" t="s">
        <v>3</v>
      </c>
      <c r="I169" s="24" t="s">
        <v>3</v>
      </c>
    </row>
    <row r="170" spans="1:9" ht="14.25" customHeight="1" x14ac:dyDescent="0.2">
      <c r="A170" s="150" t="s">
        <v>462</v>
      </c>
      <c r="B170" s="24"/>
      <c r="C170" s="90"/>
      <c r="D170" s="24"/>
      <c r="E170" s="24"/>
      <c r="F170" s="24"/>
      <c r="G170" s="24" t="s">
        <v>3</v>
      </c>
      <c r="H170" s="24" t="s">
        <v>3</v>
      </c>
      <c r="I170" s="24" t="s">
        <v>3</v>
      </c>
    </row>
    <row r="171" spans="1:9" ht="14.25" customHeight="1" x14ac:dyDescent="0.2">
      <c r="A171" s="150" t="s">
        <v>464</v>
      </c>
      <c r="B171" s="24"/>
      <c r="C171" s="90"/>
      <c r="D171" s="24"/>
      <c r="E171" s="24"/>
      <c r="F171" s="24"/>
      <c r="G171" s="24" t="s">
        <v>3</v>
      </c>
      <c r="H171" s="24" t="s">
        <v>3</v>
      </c>
      <c r="I171" s="24" t="s">
        <v>3</v>
      </c>
    </row>
    <row r="172" spans="1:9" ht="28.5" customHeight="1" x14ac:dyDescent="0.2">
      <c r="A172" s="312" t="s">
        <v>465</v>
      </c>
      <c r="B172" s="312"/>
      <c r="C172" s="312"/>
      <c r="D172" s="312"/>
      <c r="E172" s="312"/>
      <c r="F172" s="312"/>
      <c r="G172" s="24" t="s">
        <v>3</v>
      </c>
      <c r="H172" s="24" t="s">
        <v>3</v>
      </c>
      <c r="I172" s="24" t="s">
        <v>3</v>
      </c>
    </row>
    <row r="173" spans="1:9" ht="14.25" customHeight="1" x14ac:dyDescent="0.2">
      <c r="A173" s="150" t="s">
        <v>466</v>
      </c>
      <c r="B173" s="24"/>
      <c r="C173" s="90"/>
      <c r="D173" s="24"/>
      <c r="E173" s="24"/>
      <c r="F173" s="24"/>
      <c r="G173" s="24" t="s">
        <v>672</v>
      </c>
      <c r="H173" s="24">
        <v>5</v>
      </c>
      <c r="I173" s="24">
        <v>2</v>
      </c>
    </row>
    <row r="174" spans="1:9" ht="14.25" customHeight="1" x14ac:dyDescent="0.2">
      <c r="A174" s="150" t="s">
        <v>467</v>
      </c>
      <c r="B174" s="24"/>
      <c r="C174" s="90"/>
      <c r="D174" s="24"/>
      <c r="E174" s="24"/>
      <c r="F174" s="24"/>
      <c r="G174" s="24" t="s">
        <v>3</v>
      </c>
      <c r="H174" s="24">
        <v>1</v>
      </c>
      <c r="I174" s="24" t="s">
        <v>3</v>
      </c>
    </row>
    <row r="175" spans="1:9" ht="14.25" customHeight="1" x14ac:dyDescent="0.2">
      <c r="A175" s="150" t="s">
        <v>470</v>
      </c>
      <c r="B175" s="24"/>
      <c r="C175" s="90"/>
      <c r="D175" s="24"/>
      <c r="E175" s="24"/>
      <c r="F175" s="24"/>
      <c r="G175" s="24" t="s">
        <v>654</v>
      </c>
      <c r="H175" s="24">
        <v>1</v>
      </c>
      <c r="I175" s="24">
        <v>3</v>
      </c>
    </row>
    <row r="176" spans="1:9" ht="14.25" customHeight="1" x14ac:dyDescent="0.2">
      <c r="A176" s="150" t="s">
        <v>472</v>
      </c>
      <c r="B176" s="24"/>
      <c r="C176" s="90"/>
      <c r="D176" s="24"/>
      <c r="E176" s="24"/>
      <c r="F176" s="24"/>
      <c r="G176" s="24" t="s">
        <v>627</v>
      </c>
      <c r="H176" s="24" t="s">
        <v>3</v>
      </c>
      <c r="I176" s="24">
        <v>1</v>
      </c>
    </row>
    <row r="177" spans="1:9" ht="14.25" customHeight="1" x14ac:dyDescent="0.2">
      <c r="A177" s="150" t="s">
        <v>473</v>
      </c>
      <c r="B177" s="24"/>
      <c r="C177" s="90"/>
      <c r="D177" s="24"/>
      <c r="E177" s="24"/>
      <c r="F177" s="24"/>
      <c r="G177" s="24" t="s">
        <v>3</v>
      </c>
      <c r="H177" s="24" t="s">
        <v>3</v>
      </c>
      <c r="I177" s="24" t="s">
        <v>3</v>
      </c>
    </row>
    <row r="178" spans="1:9" ht="14.25" customHeight="1" x14ac:dyDescent="0.2">
      <c r="A178" s="150" t="s">
        <v>474</v>
      </c>
      <c r="B178" s="24"/>
      <c r="C178" s="90"/>
      <c r="D178" s="24"/>
      <c r="E178" s="24"/>
      <c r="F178" s="24"/>
      <c r="G178" s="24" t="s">
        <v>3</v>
      </c>
      <c r="H178" s="24" t="s">
        <v>3</v>
      </c>
      <c r="I178" s="24" t="s">
        <v>3</v>
      </c>
    </row>
    <row r="179" spans="1:9" ht="14.25" customHeight="1" x14ac:dyDescent="0.2">
      <c r="A179" s="90" t="s">
        <v>81</v>
      </c>
      <c r="B179" s="24"/>
      <c r="C179" s="90"/>
      <c r="D179" s="24"/>
      <c r="E179" s="24"/>
      <c r="F179" s="24"/>
      <c r="G179" s="24" t="s">
        <v>672</v>
      </c>
      <c r="H179" s="24">
        <v>8</v>
      </c>
      <c r="I179" s="24">
        <v>8</v>
      </c>
    </row>
    <row r="180" spans="1:9" ht="14.25" customHeight="1" x14ac:dyDescent="0.2">
      <c r="A180" s="90" t="s">
        <v>82</v>
      </c>
      <c r="B180" s="24"/>
      <c r="C180" s="90"/>
      <c r="D180" s="24"/>
      <c r="E180" s="24"/>
      <c r="F180" s="24"/>
      <c r="G180" s="24" t="s">
        <v>672</v>
      </c>
      <c r="H180" s="24">
        <v>2</v>
      </c>
      <c r="I180" s="24">
        <v>4</v>
      </c>
    </row>
    <row r="181" spans="1:9" ht="14.25" customHeight="1" x14ac:dyDescent="0.2">
      <c r="A181" s="90" t="s">
        <v>83</v>
      </c>
      <c r="B181" s="24"/>
      <c r="C181" s="90"/>
      <c r="D181" s="24"/>
      <c r="E181" s="24"/>
      <c r="F181" s="24"/>
      <c r="G181" s="24" t="s">
        <v>632</v>
      </c>
      <c r="H181" s="24">
        <v>3</v>
      </c>
      <c r="I181" s="24">
        <v>7</v>
      </c>
    </row>
    <row r="182" spans="1:9" ht="14.25" customHeight="1" x14ac:dyDescent="0.2">
      <c r="A182" s="90" t="s">
        <v>84</v>
      </c>
      <c r="B182" s="24"/>
      <c r="C182" s="90"/>
      <c r="D182" s="24"/>
      <c r="E182" s="24"/>
      <c r="F182" s="24"/>
      <c r="G182" s="24"/>
      <c r="H182" s="24"/>
      <c r="I182" s="24"/>
    </row>
    <row r="183" spans="1:9" ht="14.25" customHeight="1" x14ac:dyDescent="0.2">
      <c r="A183" s="150" t="s">
        <v>451</v>
      </c>
      <c r="B183" s="24"/>
      <c r="C183" s="90"/>
      <c r="D183" s="24"/>
      <c r="E183" s="24"/>
      <c r="F183" s="24"/>
      <c r="G183" s="24" t="s">
        <v>3</v>
      </c>
      <c r="H183" s="24" t="s">
        <v>3</v>
      </c>
      <c r="I183" s="24" t="s">
        <v>3</v>
      </c>
    </row>
    <row r="184" spans="1:9" ht="14.25" customHeight="1" x14ac:dyDescent="0.2">
      <c r="A184" s="150" t="s">
        <v>453</v>
      </c>
      <c r="B184" s="24"/>
      <c r="C184" s="90"/>
      <c r="D184" s="24"/>
      <c r="E184" s="24"/>
      <c r="F184" s="24"/>
      <c r="G184" s="24" t="s">
        <v>666</v>
      </c>
      <c r="H184" s="24" t="s">
        <v>3</v>
      </c>
      <c r="I184" s="24" t="s">
        <v>3</v>
      </c>
    </row>
    <row r="187" spans="1:9" ht="14.25" customHeight="1" x14ac:dyDescent="0.25">
      <c r="A187" s="98" t="s">
        <v>400</v>
      </c>
      <c r="B187" s="98"/>
      <c r="C187" s="98"/>
      <c r="D187" s="98"/>
      <c r="E187" s="98"/>
      <c r="F187" s="98"/>
      <c r="G187" s="98"/>
      <c r="H187" s="98"/>
      <c r="I187" s="98"/>
    </row>
    <row r="188" spans="1:9" ht="14.25" customHeight="1" x14ac:dyDescent="0.25">
      <c r="A188" s="103"/>
      <c r="B188" s="103"/>
      <c r="C188" s="103"/>
      <c r="D188" s="103"/>
      <c r="E188" s="95"/>
      <c r="F188" s="95"/>
      <c r="G188" s="237" t="s">
        <v>678</v>
      </c>
      <c r="H188" s="116">
        <v>2024</v>
      </c>
      <c r="I188" s="116">
        <v>2023</v>
      </c>
    </row>
    <row r="189" spans="1:9" ht="14.25" customHeight="1" x14ac:dyDescent="0.2">
      <c r="A189" s="90" t="s">
        <v>302</v>
      </c>
      <c r="B189" s="24"/>
      <c r="C189" s="90" t="s">
        <v>303</v>
      </c>
      <c r="D189" s="24"/>
      <c r="E189" s="24"/>
      <c r="F189" s="24"/>
      <c r="G189" s="24" t="s">
        <v>673</v>
      </c>
      <c r="H189" s="24">
        <v>44</v>
      </c>
      <c r="I189" s="24">
        <v>54</v>
      </c>
    </row>
    <row r="190" spans="1:9" ht="14.25" customHeight="1" x14ac:dyDescent="0.2">
      <c r="A190" s="90"/>
      <c r="B190" s="24"/>
      <c r="C190" s="90" t="s">
        <v>304</v>
      </c>
      <c r="D190" s="24"/>
      <c r="E190" s="24"/>
      <c r="F190" s="24"/>
      <c r="G190" s="24" t="s">
        <v>674</v>
      </c>
      <c r="H190" s="24">
        <v>6</v>
      </c>
      <c r="I190" s="24">
        <v>12</v>
      </c>
    </row>
    <row r="191" spans="1:9" ht="14.25" customHeight="1" x14ac:dyDescent="0.2">
      <c r="A191" s="90" t="s">
        <v>305</v>
      </c>
      <c r="B191" s="24"/>
      <c r="C191" s="90" t="s">
        <v>306</v>
      </c>
      <c r="D191" s="24"/>
      <c r="E191" s="24"/>
      <c r="F191" s="24"/>
      <c r="G191" s="24" t="s">
        <v>675</v>
      </c>
      <c r="H191" s="24">
        <v>31</v>
      </c>
      <c r="I191" s="24">
        <v>26</v>
      </c>
    </row>
    <row r="192" spans="1:9" ht="14.25" customHeight="1" x14ac:dyDescent="0.2">
      <c r="A192" s="90"/>
      <c r="B192" s="24"/>
      <c r="C192" s="90" t="s">
        <v>307</v>
      </c>
      <c r="D192" s="24"/>
      <c r="E192" s="24"/>
      <c r="F192" s="24"/>
      <c r="G192" s="24" t="s">
        <v>676</v>
      </c>
      <c r="H192" s="24">
        <v>19</v>
      </c>
      <c r="I192" s="24">
        <v>40</v>
      </c>
    </row>
    <row r="194" spans="1:9" ht="14.25" customHeight="1" x14ac:dyDescent="0.2">
      <c r="A194" t="s">
        <v>680</v>
      </c>
    </row>
    <row r="197" spans="1:9" ht="14.25" customHeight="1" x14ac:dyDescent="0.25">
      <c r="A197" s="98" t="s">
        <v>401</v>
      </c>
      <c r="B197" s="98"/>
      <c r="C197" s="98"/>
      <c r="D197" s="98"/>
      <c r="E197" s="98"/>
      <c r="F197" s="98"/>
      <c r="G197" s="98"/>
      <c r="H197" s="98"/>
      <c r="I197" s="98"/>
    </row>
    <row r="198" spans="1:9" ht="14.25" customHeight="1" x14ac:dyDescent="0.25">
      <c r="A198" s="103"/>
      <c r="B198" s="103"/>
      <c r="C198" s="103"/>
      <c r="D198" s="103"/>
      <c r="E198" s="95"/>
      <c r="F198" s="95"/>
      <c r="G198" s="237">
        <v>2025</v>
      </c>
      <c r="H198" s="116">
        <v>2024</v>
      </c>
      <c r="I198" s="116">
        <v>2023</v>
      </c>
    </row>
    <row r="199" spans="1:9" ht="14.25" customHeight="1" x14ac:dyDescent="0.2">
      <c r="A199" s="90" t="s">
        <v>229</v>
      </c>
      <c r="B199" s="24"/>
      <c r="C199" s="90"/>
      <c r="D199" s="24"/>
      <c r="E199" s="24"/>
      <c r="F199" s="24"/>
      <c r="G199" s="24"/>
      <c r="H199" s="24"/>
      <c r="I199" s="24"/>
    </row>
    <row r="200" spans="1:9" ht="14.25" customHeight="1" x14ac:dyDescent="0.2">
      <c r="A200" s="150" t="s">
        <v>483</v>
      </c>
      <c r="B200" s="24"/>
      <c r="C200" s="90"/>
      <c r="D200" s="24"/>
      <c r="E200" s="24"/>
      <c r="F200" s="24"/>
      <c r="G200" s="24" t="s">
        <v>640</v>
      </c>
      <c r="H200" s="24">
        <v>3</v>
      </c>
      <c r="I200" s="24">
        <v>4</v>
      </c>
    </row>
    <row r="201" spans="1:9" ht="14.25" customHeight="1" x14ac:dyDescent="0.2">
      <c r="A201" s="150" t="s">
        <v>492</v>
      </c>
      <c r="B201" s="24"/>
      <c r="C201" s="90"/>
      <c r="D201" s="24"/>
      <c r="E201" s="24"/>
      <c r="F201" s="24"/>
      <c r="G201" s="24" t="s">
        <v>666</v>
      </c>
      <c r="H201" s="24" t="s">
        <v>3</v>
      </c>
      <c r="I201" s="24">
        <v>1</v>
      </c>
    </row>
    <row r="202" spans="1:9" ht="14.25" customHeight="1" x14ac:dyDescent="0.2">
      <c r="A202" s="150" t="s">
        <v>485</v>
      </c>
      <c r="B202" s="24"/>
      <c r="C202" s="90"/>
      <c r="D202" s="24"/>
      <c r="E202" s="24"/>
      <c r="F202" s="24"/>
      <c r="G202" s="24" t="s">
        <v>627</v>
      </c>
      <c r="H202" s="24">
        <v>5</v>
      </c>
      <c r="I202" s="24">
        <v>11</v>
      </c>
    </row>
    <row r="203" spans="1:9" ht="14.25" customHeight="1" x14ac:dyDescent="0.2">
      <c r="A203" s="90" t="s">
        <v>228</v>
      </c>
      <c r="B203" s="24"/>
      <c r="C203" s="90"/>
      <c r="D203" s="24"/>
      <c r="E203" s="24"/>
      <c r="F203" s="24"/>
      <c r="G203" s="24"/>
      <c r="H203" s="24"/>
      <c r="I203" s="24"/>
    </row>
    <row r="204" spans="1:9" ht="14.25" customHeight="1" x14ac:dyDescent="0.2">
      <c r="A204" s="150" t="s">
        <v>483</v>
      </c>
      <c r="B204" s="24"/>
      <c r="C204" s="90"/>
      <c r="D204" s="24"/>
      <c r="E204" s="24"/>
      <c r="F204" s="24"/>
      <c r="G204" s="24" t="s">
        <v>644</v>
      </c>
      <c r="H204" s="24" t="s">
        <v>3</v>
      </c>
      <c r="I204" s="24">
        <v>4</v>
      </c>
    </row>
    <row r="205" spans="1:9" ht="14.25" customHeight="1" x14ac:dyDescent="0.2">
      <c r="A205" s="150" t="s">
        <v>485</v>
      </c>
      <c r="B205" s="24"/>
      <c r="C205" s="90"/>
      <c r="D205" s="24"/>
      <c r="E205" s="24"/>
      <c r="F205" s="24"/>
      <c r="G205" s="24" t="s">
        <v>677</v>
      </c>
      <c r="H205" s="24">
        <v>19</v>
      </c>
      <c r="I205" s="24">
        <v>14</v>
      </c>
    </row>
    <row r="206" spans="1:9" ht="14.25" customHeight="1" x14ac:dyDescent="0.2">
      <c r="A206" s="90" t="s">
        <v>308</v>
      </c>
      <c r="B206" s="24"/>
      <c r="C206" s="90"/>
      <c r="D206" s="24"/>
      <c r="E206" s="24"/>
      <c r="F206" s="24"/>
      <c r="G206" s="24" t="s">
        <v>639</v>
      </c>
      <c r="H206" s="24">
        <v>7</v>
      </c>
      <c r="I206" s="24">
        <v>15</v>
      </c>
    </row>
    <row r="207" spans="1:9" ht="14.25" customHeight="1" x14ac:dyDescent="0.2">
      <c r="A207" s="90" t="s">
        <v>309</v>
      </c>
      <c r="B207" s="24"/>
      <c r="C207" s="90"/>
      <c r="D207" s="24"/>
      <c r="E207" s="24"/>
      <c r="F207" s="24"/>
      <c r="G207" s="24" t="s">
        <v>662</v>
      </c>
      <c r="H207" s="24">
        <v>4</v>
      </c>
      <c r="I207" s="24">
        <v>4</v>
      </c>
    </row>
    <row r="208" spans="1:9" ht="14.25" customHeight="1" x14ac:dyDescent="0.2">
      <c r="A208" s="90" t="s">
        <v>231</v>
      </c>
      <c r="B208" s="24"/>
      <c r="C208" s="90"/>
      <c r="D208" s="24"/>
      <c r="E208" s="24"/>
      <c r="F208" s="24"/>
      <c r="G208" s="24" t="s">
        <v>3</v>
      </c>
      <c r="H208" s="24" t="s">
        <v>3</v>
      </c>
      <c r="I208" s="24" t="s">
        <v>3</v>
      </c>
    </row>
    <row r="211" spans="1:9" ht="14.25" customHeight="1" x14ac:dyDescent="0.25">
      <c r="A211" s="98" t="s">
        <v>402</v>
      </c>
      <c r="B211" s="98"/>
      <c r="C211" s="98"/>
      <c r="D211" s="98"/>
      <c r="E211" s="98"/>
      <c r="F211" s="98"/>
      <c r="G211" s="98"/>
      <c r="H211" s="98"/>
      <c r="I211" s="98"/>
    </row>
    <row r="212" spans="1:9" ht="14.25" customHeight="1" x14ac:dyDescent="0.25">
      <c r="A212" s="103"/>
      <c r="B212" s="103"/>
      <c r="C212" s="103"/>
      <c r="D212" s="103"/>
      <c r="E212" s="95"/>
      <c r="F212" s="95"/>
      <c r="G212" s="237">
        <v>2025</v>
      </c>
      <c r="H212" s="116">
        <v>2024</v>
      </c>
      <c r="I212" s="116">
        <v>2023</v>
      </c>
    </row>
    <row r="213" spans="1:9" ht="14.25" customHeight="1" x14ac:dyDescent="0.2">
      <c r="A213" s="90" t="s">
        <v>310</v>
      </c>
      <c r="B213" s="24"/>
      <c r="C213" s="90"/>
      <c r="D213" s="24"/>
      <c r="E213" s="24"/>
      <c r="F213" s="24"/>
      <c r="G213" s="24"/>
      <c r="H213" s="24"/>
      <c r="I213" s="24"/>
    </row>
    <row r="214" spans="1:9" ht="14.25" customHeight="1" x14ac:dyDescent="0.2">
      <c r="A214" s="150" t="s">
        <v>496</v>
      </c>
      <c r="B214" s="24"/>
      <c r="C214" s="90"/>
      <c r="D214" s="24"/>
      <c r="E214" s="24"/>
      <c r="F214" s="24"/>
      <c r="G214" s="24" t="s">
        <v>3</v>
      </c>
      <c r="H214" s="24" t="s">
        <v>3</v>
      </c>
      <c r="I214" s="24" t="s">
        <v>3</v>
      </c>
    </row>
    <row r="215" spans="1:9" ht="14.25" customHeight="1" x14ac:dyDescent="0.2">
      <c r="A215" s="150" t="s">
        <v>497</v>
      </c>
      <c r="B215" s="24"/>
      <c r="C215" s="90"/>
      <c r="D215" s="24"/>
      <c r="E215" s="24"/>
      <c r="F215" s="24"/>
      <c r="G215" s="24" t="s">
        <v>3</v>
      </c>
      <c r="H215" s="24" t="s">
        <v>3</v>
      </c>
      <c r="I215" s="24" t="s">
        <v>3</v>
      </c>
    </row>
    <row r="216" spans="1:9" ht="14.25" customHeight="1" x14ac:dyDescent="0.2">
      <c r="A216" s="150" t="s">
        <v>498</v>
      </c>
      <c r="B216" s="24"/>
      <c r="C216" s="90"/>
      <c r="D216" s="24"/>
      <c r="E216" s="24"/>
      <c r="F216" s="24"/>
      <c r="G216" s="24" t="s">
        <v>3</v>
      </c>
      <c r="H216" s="24" t="s">
        <v>3</v>
      </c>
      <c r="I216" s="24" t="s">
        <v>3</v>
      </c>
    </row>
    <row r="217" spans="1:9" ht="14.25" customHeight="1" x14ac:dyDescent="0.2">
      <c r="A217" s="90" t="s">
        <v>311</v>
      </c>
      <c r="B217" s="24"/>
      <c r="C217" s="90"/>
      <c r="D217" s="24"/>
      <c r="E217" s="24"/>
      <c r="F217" s="24"/>
      <c r="G217" s="24" t="s">
        <v>627</v>
      </c>
      <c r="H217" s="24">
        <v>2</v>
      </c>
      <c r="I217" s="24" t="s">
        <v>3</v>
      </c>
    </row>
    <row r="218" spans="1:9" ht="14.25" customHeight="1" x14ac:dyDescent="0.2">
      <c r="A218" s="90" t="s">
        <v>313</v>
      </c>
      <c r="B218" s="24"/>
      <c r="C218" s="90"/>
      <c r="D218" s="24"/>
      <c r="E218" s="24"/>
      <c r="F218" s="24"/>
      <c r="G218" s="24"/>
      <c r="H218" s="24"/>
      <c r="I218" s="24"/>
    </row>
    <row r="219" spans="1:9" ht="14.25" customHeight="1" x14ac:dyDescent="0.2">
      <c r="A219" s="150" t="s">
        <v>504</v>
      </c>
      <c r="B219" s="24"/>
      <c r="C219" s="90"/>
      <c r="D219" s="24"/>
      <c r="E219" s="24"/>
      <c r="F219" s="24"/>
      <c r="G219" s="24" t="s">
        <v>647</v>
      </c>
      <c r="H219" s="24">
        <v>4</v>
      </c>
      <c r="I219" s="24">
        <v>7</v>
      </c>
    </row>
    <row r="220" spans="1:9" ht="14.25" customHeight="1" x14ac:dyDescent="0.2">
      <c r="A220" s="164" t="s">
        <v>505</v>
      </c>
      <c r="B220" s="105"/>
      <c r="C220" s="104"/>
      <c r="D220" s="105"/>
      <c r="E220" s="105"/>
      <c r="F220" s="105"/>
      <c r="G220" s="236">
        <v>2</v>
      </c>
      <c r="H220" s="236">
        <v>1</v>
      </c>
      <c r="I220" s="236">
        <v>4</v>
      </c>
    </row>
    <row r="221" spans="1:9" ht="14.25" customHeight="1" x14ac:dyDescent="0.2">
      <c r="A221" s="150" t="s">
        <v>499</v>
      </c>
      <c r="B221" s="24"/>
      <c r="C221" s="90"/>
      <c r="D221" s="24"/>
      <c r="E221" s="24"/>
      <c r="F221" s="24"/>
      <c r="G221" s="24" t="s">
        <v>654</v>
      </c>
      <c r="H221" s="24">
        <v>4</v>
      </c>
      <c r="I221" s="24">
        <v>2</v>
      </c>
    </row>
    <row r="222" spans="1:9" ht="14.25" customHeight="1" x14ac:dyDescent="0.2">
      <c r="A222" s="150" t="s">
        <v>500</v>
      </c>
      <c r="B222" s="24"/>
      <c r="C222" s="90"/>
      <c r="D222" s="24"/>
      <c r="E222" s="24"/>
      <c r="F222" s="24"/>
      <c r="G222" s="24" t="s">
        <v>666</v>
      </c>
      <c r="H222" s="24">
        <v>2</v>
      </c>
      <c r="I222" s="24" t="s">
        <v>3</v>
      </c>
    </row>
    <row r="223" spans="1:9" ht="14.25" customHeight="1" x14ac:dyDescent="0.2">
      <c r="A223" s="150" t="s">
        <v>501</v>
      </c>
      <c r="B223" s="24"/>
      <c r="C223" s="90"/>
      <c r="D223" s="24"/>
      <c r="E223" s="24"/>
      <c r="F223" s="24"/>
      <c r="G223" s="24" t="s">
        <v>3</v>
      </c>
      <c r="H223" s="24" t="s">
        <v>3</v>
      </c>
      <c r="I223" s="24" t="s">
        <v>3</v>
      </c>
    </row>
    <row r="224" spans="1:9" ht="14.25" customHeight="1" x14ac:dyDescent="0.2">
      <c r="A224" s="150" t="s">
        <v>502</v>
      </c>
      <c r="B224" s="24"/>
      <c r="C224" s="90"/>
      <c r="D224" s="24"/>
      <c r="E224" s="24"/>
      <c r="F224" s="24"/>
      <c r="G224" s="24" t="s">
        <v>3</v>
      </c>
      <c r="H224" s="24" t="s">
        <v>3</v>
      </c>
      <c r="I224" s="24" t="s">
        <v>3</v>
      </c>
    </row>
    <row r="225" spans="1:10" ht="14.25" customHeight="1" x14ac:dyDescent="0.2">
      <c r="A225" s="150" t="s">
        <v>573</v>
      </c>
      <c r="B225" s="24"/>
      <c r="C225" s="90"/>
      <c r="D225" s="24"/>
      <c r="E225" s="24"/>
      <c r="F225" s="24"/>
      <c r="G225" s="27">
        <v>3</v>
      </c>
      <c r="H225" s="24">
        <v>2</v>
      </c>
      <c r="I225" s="27">
        <v>5</v>
      </c>
    </row>
    <row r="226" spans="1:10" ht="14.25" customHeight="1" x14ac:dyDescent="0.2">
      <c r="A226" s="150" t="s">
        <v>503</v>
      </c>
      <c r="B226" s="24"/>
      <c r="C226" s="90"/>
      <c r="D226" s="24"/>
      <c r="E226" s="24"/>
      <c r="F226" s="24"/>
      <c r="G226" s="24" t="s">
        <v>3</v>
      </c>
      <c r="H226" s="24" t="s">
        <v>3</v>
      </c>
      <c r="I226" s="24" t="s">
        <v>3</v>
      </c>
    </row>
    <row r="229" spans="1:10" ht="14.25" customHeight="1" x14ac:dyDescent="0.25">
      <c r="A229" s="98" t="s">
        <v>509</v>
      </c>
      <c r="B229" s="98"/>
      <c r="C229" s="98"/>
      <c r="D229" s="98"/>
      <c r="E229" s="98"/>
      <c r="F229" s="98"/>
      <c r="G229" s="98"/>
      <c r="H229" s="98"/>
      <c r="I229" s="98"/>
      <c r="J229" s="131"/>
    </row>
    <row r="231" spans="1:10" ht="14.25" customHeight="1" x14ac:dyDescent="0.25">
      <c r="A231" s="117" t="s">
        <v>571</v>
      </c>
      <c r="B231" s="117"/>
      <c r="C231" s="117"/>
      <c r="D231" s="117"/>
      <c r="E231" s="117"/>
      <c r="F231" s="45"/>
      <c r="G231" s="45">
        <v>2025</v>
      </c>
      <c r="H231" s="45">
        <v>2024</v>
      </c>
      <c r="I231" s="45">
        <v>2023</v>
      </c>
    </row>
    <row r="232" spans="1:10" ht="14.25" customHeight="1" x14ac:dyDescent="0.2">
      <c r="A232" s="207" t="s">
        <v>44</v>
      </c>
      <c r="B232" s="35" t="s">
        <v>572</v>
      </c>
      <c r="C232" s="35"/>
      <c r="D232" s="35"/>
      <c r="E232" s="35"/>
      <c r="F232" s="35"/>
      <c r="G232" s="35">
        <v>9</v>
      </c>
      <c r="H232" s="15">
        <v>9</v>
      </c>
      <c r="I232" s="35">
        <v>7</v>
      </c>
    </row>
    <row r="233" spans="1:10" ht="14.25" customHeight="1" x14ac:dyDescent="0.2">
      <c r="A233" s="37" t="s">
        <v>48</v>
      </c>
      <c r="B233" s="14" t="s">
        <v>572</v>
      </c>
      <c r="C233" s="14"/>
      <c r="D233" s="14"/>
      <c r="E233" s="14"/>
      <c r="F233" s="14"/>
      <c r="G233" s="14">
        <v>7</v>
      </c>
      <c r="H233" s="15">
        <v>6</v>
      </c>
      <c r="I233" s="14">
        <v>9</v>
      </c>
    </row>
    <row r="234" spans="1:10" ht="14.25" customHeight="1" x14ac:dyDescent="0.2">
      <c r="A234" s="24" t="s">
        <v>49</v>
      </c>
      <c r="B234" s="14" t="s">
        <v>572</v>
      </c>
      <c r="C234" s="14"/>
      <c r="D234" s="14"/>
      <c r="E234" s="14"/>
      <c r="F234" s="15"/>
      <c r="G234" s="14">
        <v>8</v>
      </c>
      <c r="H234" s="15">
        <v>1</v>
      </c>
      <c r="I234" s="14">
        <v>12</v>
      </c>
    </row>
    <row r="235" spans="1:10" ht="14.25" customHeight="1" x14ac:dyDescent="0.2">
      <c r="A235" s="24" t="s">
        <v>50</v>
      </c>
      <c r="B235" s="14" t="s">
        <v>572</v>
      </c>
      <c r="C235" s="14"/>
      <c r="D235" s="14"/>
      <c r="E235" s="14"/>
      <c r="F235" s="15"/>
      <c r="G235" s="14">
        <v>8</v>
      </c>
      <c r="H235" s="15">
        <v>13</v>
      </c>
      <c r="I235" s="14">
        <v>26</v>
      </c>
    </row>
    <row r="236" spans="1:10" ht="14.25" customHeight="1" x14ac:dyDescent="0.2">
      <c r="A236" s="37" t="s">
        <v>51</v>
      </c>
      <c r="B236" s="14" t="s">
        <v>572</v>
      </c>
      <c r="C236" s="14"/>
      <c r="D236" s="14"/>
      <c r="E236" s="14"/>
      <c r="F236" s="15"/>
      <c r="G236" s="14">
        <v>24</v>
      </c>
      <c r="H236" s="15">
        <v>14</v>
      </c>
      <c r="I236" s="14">
        <v>9</v>
      </c>
    </row>
    <row r="237" spans="1:10" ht="14.25" customHeight="1" x14ac:dyDescent="0.2">
      <c r="A237" s="37" t="s">
        <v>45</v>
      </c>
      <c r="B237" s="14" t="s">
        <v>572</v>
      </c>
      <c r="C237" s="14"/>
      <c r="D237" s="14"/>
      <c r="E237" s="14"/>
      <c r="F237" s="15"/>
      <c r="G237" s="14">
        <v>6</v>
      </c>
      <c r="H237" s="15">
        <v>5</v>
      </c>
      <c r="I237" s="14">
        <v>3</v>
      </c>
    </row>
    <row r="238" spans="1:10" ht="14.25" customHeight="1" x14ac:dyDescent="0.2">
      <c r="A238" s="209" t="s">
        <v>46</v>
      </c>
      <c r="B238" s="176" t="s">
        <v>572</v>
      </c>
      <c r="C238" s="176"/>
      <c r="D238" s="176"/>
      <c r="E238" s="176"/>
      <c r="F238" s="210"/>
      <c r="G238" s="210">
        <v>4</v>
      </c>
      <c r="H238" s="101">
        <v>2</v>
      </c>
      <c r="I238" s="210" t="s">
        <v>3</v>
      </c>
    </row>
    <row r="239" spans="1:10" ht="14.25" customHeight="1" x14ac:dyDescent="0.2">
      <c r="A239" s="19" t="s">
        <v>234</v>
      </c>
      <c r="B239" t="s">
        <v>572</v>
      </c>
      <c r="F239" s="5"/>
      <c r="G239" s="5" t="s">
        <v>3</v>
      </c>
      <c r="H239" s="101" t="s">
        <v>3</v>
      </c>
      <c r="I239" s="5" t="s">
        <v>3</v>
      </c>
    </row>
    <row r="240" spans="1:10" ht="14.25" customHeight="1" x14ac:dyDescent="0.25">
      <c r="A240" s="26" t="s">
        <v>4</v>
      </c>
      <c r="B240" s="9"/>
      <c r="C240" s="9"/>
      <c r="D240" s="9"/>
      <c r="E240" s="9"/>
      <c r="F240" s="10"/>
      <c r="G240" s="121">
        <v>66</v>
      </c>
      <c r="H240" s="121">
        <f>SUM(H232:H239)</f>
        <v>50</v>
      </c>
      <c r="I240" s="121">
        <f>SUM(I232:I239)</f>
        <v>66</v>
      </c>
    </row>
    <row r="241" spans="1:9" ht="14.25" customHeight="1" x14ac:dyDescent="0.25">
      <c r="A241" s="31"/>
      <c r="F241" s="25"/>
      <c r="G241" s="132"/>
      <c r="H241" s="132"/>
    </row>
    <row r="243" spans="1:9" ht="28.5" customHeight="1" x14ac:dyDescent="0.2">
      <c r="A243" s="314" t="s">
        <v>612</v>
      </c>
      <c r="B243" s="314"/>
      <c r="C243" s="314"/>
      <c r="D243" s="314"/>
    </row>
    <row r="244" spans="1:9" ht="14.25" customHeight="1" x14ac:dyDescent="0.25">
      <c r="A244" s="212">
        <v>2025</v>
      </c>
      <c r="B244" s="212">
        <v>2024</v>
      </c>
      <c r="C244" s="212">
        <v>2023</v>
      </c>
      <c r="D244" s="213" t="s">
        <v>4</v>
      </c>
    </row>
    <row r="245" spans="1:9" ht="14.25" customHeight="1" x14ac:dyDescent="0.25">
      <c r="A245" s="101">
        <v>66</v>
      </c>
      <c r="B245" s="101">
        <v>23</v>
      </c>
      <c r="C245" s="101">
        <v>6</v>
      </c>
      <c r="D245" s="246">
        <v>95</v>
      </c>
    </row>
    <row r="246" spans="1:9" ht="14.25" customHeight="1" x14ac:dyDescent="0.25">
      <c r="A246" s="99"/>
      <c r="B246" s="99"/>
      <c r="C246" s="99"/>
      <c r="D246" s="99"/>
      <c r="E246" s="132"/>
    </row>
    <row r="248" spans="1:9" ht="14.25" customHeight="1" x14ac:dyDescent="0.25">
      <c r="A248" s="98" t="s">
        <v>70</v>
      </c>
      <c r="B248" s="98"/>
      <c r="C248" s="98"/>
      <c r="D248" s="98"/>
      <c r="E248" s="98"/>
      <c r="F248" s="98"/>
      <c r="G248" s="98"/>
      <c r="H248" s="98"/>
      <c r="I248" s="98"/>
    </row>
    <row r="249" spans="1:9" ht="14.25" customHeight="1" x14ac:dyDescent="0.25">
      <c r="A249" s="103"/>
      <c r="B249" s="103"/>
      <c r="C249" s="103"/>
      <c r="D249" s="95"/>
      <c r="E249" s="95"/>
      <c r="F249" s="95"/>
      <c r="G249" s="237">
        <v>2025</v>
      </c>
      <c r="H249" s="116">
        <v>2024</v>
      </c>
      <c r="I249" s="116">
        <v>2023</v>
      </c>
    </row>
    <row r="250" spans="1:9" ht="14.25" customHeight="1" x14ac:dyDescent="0.2">
      <c r="A250" s="90" t="s">
        <v>314</v>
      </c>
      <c r="B250" s="90"/>
      <c r="C250" s="24"/>
      <c r="D250" s="24"/>
      <c r="E250" s="24"/>
      <c r="F250" s="24"/>
      <c r="G250" s="24" t="s">
        <v>3</v>
      </c>
      <c r="H250" s="24" t="s">
        <v>3</v>
      </c>
      <c r="I250" s="24" t="s">
        <v>3</v>
      </c>
    </row>
    <row r="251" spans="1:9" ht="14.25" customHeight="1" x14ac:dyDescent="0.2">
      <c r="A251" s="90" t="s">
        <v>315</v>
      </c>
      <c r="B251" s="90"/>
      <c r="C251" s="24"/>
      <c r="D251" s="24"/>
      <c r="E251" s="24"/>
      <c r="F251" s="24"/>
      <c r="G251" s="24" t="s">
        <v>3</v>
      </c>
      <c r="H251" s="24" t="s">
        <v>3</v>
      </c>
      <c r="I251" s="24" t="s">
        <v>3</v>
      </c>
    </row>
    <row r="252" spans="1:9" ht="14.25" customHeight="1" x14ac:dyDescent="0.2">
      <c r="A252" s="90" t="s">
        <v>316</v>
      </c>
      <c r="B252" s="90"/>
      <c r="C252" s="24"/>
      <c r="D252" s="24"/>
      <c r="E252" s="24"/>
      <c r="F252" s="24"/>
      <c r="G252" s="24" t="s">
        <v>666</v>
      </c>
      <c r="H252" s="24" t="s">
        <v>3</v>
      </c>
      <c r="I252" s="24" t="s">
        <v>3</v>
      </c>
    </row>
    <row r="253" spans="1:9" ht="14.25" customHeight="1" x14ac:dyDescent="0.2">
      <c r="A253" s="90" t="s">
        <v>507</v>
      </c>
      <c r="B253" s="90"/>
      <c r="C253" s="24"/>
      <c r="D253" s="24"/>
      <c r="E253" s="24"/>
      <c r="F253" s="24"/>
      <c r="G253" s="24" t="s">
        <v>3</v>
      </c>
      <c r="H253" s="24" t="s">
        <v>3</v>
      </c>
      <c r="I253" s="24" t="s">
        <v>3</v>
      </c>
    </row>
    <row r="254" spans="1:9" ht="14.25" customHeight="1" x14ac:dyDescent="0.2">
      <c r="A254" s="90" t="s">
        <v>508</v>
      </c>
      <c r="B254" s="90"/>
      <c r="C254" s="24"/>
      <c r="D254" s="24"/>
      <c r="E254" s="24"/>
      <c r="F254" s="24"/>
      <c r="G254" s="24" t="s">
        <v>3</v>
      </c>
      <c r="H254" s="24" t="s">
        <v>3</v>
      </c>
      <c r="I254" s="24" t="s">
        <v>3</v>
      </c>
    </row>
    <row r="255" spans="1:9" ht="14.25" customHeight="1" x14ac:dyDescent="0.2">
      <c r="A255" s="90" t="s">
        <v>317</v>
      </c>
      <c r="B255" s="90"/>
      <c r="C255" s="24"/>
      <c r="D255" s="24"/>
      <c r="E255" s="24"/>
      <c r="F255" s="24"/>
      <c r="G255" s="24" t="s">
        <v>666</v>
      </c>
      <c r="H255" s="24" t="s">
        <v>3</v>
      </c>
      <c r="I255" s="24" t="s">
        <v>3</v>
      </c>
    </row>
    <row r="256" spans="1:9" ht="14.25" customHeight="1" x14ac:dyDescent="0.2">
      <c r="A256" s="90" t="s">
        <v>318</v>
      </c>
      <c r="B256" s="90"/>
      <c r="C256" s="24"/>
      <c r="D256" s="24"/>
      <c r="E256" s="24"/>
      <c r="F256" s="24"/>
      <c r="G256" s="24" t="s">
        <v>3</v>
      </c>
      <c r="H256" s="24" t="s">
        <v>3</v>
      </c>
      <c r="I256" s="24" t="s">
        <v>3</v>
      </c>
    </row>
    <row r="257" spans="1:10" ht="14.25" customHeight="1" x14ac:dyDescent="0.2">
      <c r="A257" s="90" t="s">
        <v>320</v>
      </c>
      <c r="B257" s="90"/>
      <c r="C257" s="24"/>
      <c r="D257" s="24"/>
      <c r="E257" s="24"/>
      <c r="F257" s="24"/>
      <c r="G257" s="24" t="s">
        <v>654</v>
      </c>
      <c r="H257" s="24">
        <v>2</v>
      </c>
      <c r="I257" s="24">
        <v>4</v>
      </c>
    </row>
    <row r="258" spans="1:10" ht="14.25" customHeight="1" x14ac:dyDescent="0.2">
      <c r="A258" s="90" t="s">
        <v>57</v>
      </c>
      <c r="B258" s="90"/>
      <c r="C258" s="24"/>
      <c r="D258" s="24"/>
      <c r="E258" s="24"/>
      <c r="F258" s="24"/>
      <c r="G258" s="24" t="s">
        <v>666</v>
      </c>
      <c r="H258" s="24">
        <v>1</v>
      </c>
      <c r="I258" s="24" t="s">
        <v>3</v>
      </c>
    </row>
    <row r="259" spans="1:10" ht="14.25" customHeight="1" x14ac:dyDescent="0.25">
      <c r="A259" s="8" t="s">
        <v>4</v>
      </c>
      <c r="B259" s="9"/>
      <c r="C259" s="9"/>
      <c r="D259" s="9"/>
      <c r="E259" s="102"/>
      <c r="F259" s="8"/>
      <c r="G259" s="8">
        <v>7</v>
      </c>
      <c r="H259" s="102">
        <v>3</v>
      </c>
      <c r="I259" s="8">
        <v>4</v>
      </c>
    </row>
    <row r="260" spans="1:10" ht="14.25" customHeight="1" x14ac:dyDescent="0.25">
      <c r="A260" s="1"/>
      <c r="E260" s="126"/>
      <c r="F260" s="1"/>
      <c r="I260" s="1"/>
      <c r="J260" s="126"/>
    </row>
    <row r="261" spans="1:10" ht="14.25" customHeight="1" x14ac:dyDescent="0.25">
      <c r="A261" s="1"/>
      <c r="E261" s="126"/>
      <c r="F261" s="1"/>
      <c r="I261" s="1"/>
      <c r="J261" s="126"/>
    </row>
    <row r="263" spans="1:10" ht="14.25" customHeight="1" x14ac:dyDescent="0.25">
      <c r="A263" s="320" t="s">
        <v>366</v>
      </c>
      <c r="B263" s="320"/>
      <c r="C263" s="320"/>
      <c r="D263" s="320"/>
      <c r="E263" s="320"/>
      <c r="F263" s="320"/>
      <c r="G263" s="320"/>
      <c r="H263" s="320"/>
      <c r="I263" s="320"/>
      <c r="J263" s="320"/>
    </row>
    <row r="264" spans="1:10" s="125" customFormat="1" ht="14.25" customHeight="1" x14ac:dyDescent="0.25">
      <c r="A264" s="124"/>
      <c r="B264" s="124"/>
      <c r="C264" s="124"/>
      <c r="D264" s="124"/>
      <c r="E264" s="124"/>
      <c r="F264" s="124"/>
      <c r="G264" s="124"/>
      <c r="H264" s="124"/>
      <c r="I264" s="124"/>
      <c r="J264" s="124"/>
    </row>
    <row r="265" spans="1:10" ht="14.25" customHeight="1" x14ac:dyDescent="0.25">
      <c r="A265" s="98" t="s">
        <v>403</v>
      </c>
      <c r="B265" s="98"/>
      <c r="C265" s="98"/>
      <c r="D265" s="98"/>
      <c r="E265" s="98"/>
      <c r="F265" s="98"/>
      <c r="G265" s="98"/>
      <c r="H265" s="98"/>
      <c r="I265" s="98"/>
    </row>
    <row r="266" spans="1:10" ht="14.25" customHeight="1" x14ac:dyDescent="0.25">
      <c r="A266" s="103"/>
      <c r="B266" s="103"/>
      <c r="C266" s="103"/>
      <c r="D266" s="95"/>
      <c r="E266" s="95"/>
      <c r="F266" s="95"/>
      <c r="G266" s="237">
        <v>2025</v>
      </c>
      <c r="H266" s="116">
        <v>2024</v>
      </c>
      <c r="I266" s="116">
        <v>2023</v>
      </c>
    </row>
    <row r="267" spans="1:10" ht="14.25" customHeight="1" x14ac:dyDescent="0.2">
      <c r="A267" s="90" t="s">
        <v>321</v>
      </c>
      <c r="B267" s="90"/>
      <c r="C267" s="24"/>
      <c r="D267" s="24"/>
      <c r="E267" s="24"/>
      <c r="F267" s="24"/>
      <c r="G267" s="24"/>
      <c r="H267" s="24"/>
      <c r="I267" s="24"/>
    </row>
    <row r="268" spans="1:10" ht="14.25" customHeight="1" x14ac:dyDescent="0.2">
      <c r="A268" s="150" t="s">
        <v>510</v>
      </c>
      <c r="B268" s="90"/>
      <c r="C268" s="24"/>
      <c r="D268" s="24"/>
      <c r="E268" s="24"/>
      <c r="F268" s="24"/>
      <c r="G268" s="24" t="s">
        <v>3</v>
      </c>
      <c r="H268" s="24" t="s">
        <v>3</v>
      </c>
      <c r="I268" s="24" t="s">
        <v>3</v>
      </c>
    </row>
    <row r="269" spans="1:10" ht="14.25" customHeight="1" x14ac:dyDescent="0.2">
      <c r="A269" s="150" t="s">
        <v>512</v>
      </c>
      <c r="B269" s="90"/>
      <c r="C269" s="24"/>
      <c r="D269" s="24"/>
      <c r="E269" s="24"/>
      <c r="F269" s="24"/>
      <c r="G269" s="24" t="s">
        <v>662</v>
      </c>
      <c r="H269" s="24">
        <v>4</v>
      </c>
      <c r="I269" s="24">
        <v>1</v>
      </c>
    </row>
    <row r="270" spans="1:10" ht="14.25" customHeight="1" x14ac:dyDescent="0.2">
      <c r="A270" s="90" t="s">
        <v>322</v>
      </c>
      <c r="B270" s="90"/>
      <c r="C270" s="24"/>
      <c r="D270" s="24"/>
      <c r="E270" s="24"/>
      <c r="F270" s="24"/>
      <c r="G270" s="24"/>
      <c r="H270" s="24"/>
      <c r="I270" s="24"/>
    </row>
    <row r="271" spans="1:10" ht="14.25" customHeight="1" x14ac:dyDescent="0.2">
      <c r="A271" s="150" t="s">
        <v>510</v>
      </c>
      <c r="B271" s="90"/>
      <c r="C271" s="24"/>
      <c r="D271" s="24"/>
      <c r="E271" s="24"/>
      <c r="F271" s="24"/>
      <c r="G271" s="24" t="s">
        <v>662</v>
      </c>
      <c r="H271" s="24">
        <v>2</v>
      </c>
      <c r="I271" s="24">
        <v>6</v>
      </c>
    </row>
    <row r="272" spans="1:10" ht="14.25" customHeight="1" x14ac:dyDescent="0.2">
      <c r="A272" s="150" t="s">
        <v>511</v>
      </c>
      <c r="B272" s="90"/>
      <c r="C272" s="24"/>
      <c r="D272" s="24"/>
      <c r="E272" s="24"/>
      <c r="F272" s="24"/>
      <c r="G272" s="24" t="s">
        <v>679</v>
      </c>
      <c r="H272" s="24">
        <v>10</v>
      </c>
      <c r="I272" s="24">
        <v>8</v>
      </c>
    </row>
    <row r="273" spans="1:9" ht="14.25" customHeight="1" x14ac:dyDescent="0.25">
      <c r="A273" s="8" t="s">
        <v>4</v>
      </c>
      <c r="B273" s="9"/>
      <c r="C273" s="9"/>
      <c r="D273" s="9"/>
      <c r="E273" s="102"/>
      <c r="F273" s="8"/>
      <c r="G273" s="8">
        <v>23</v>
      </c>
      <c r="H273" s="102">
        <v>16</v>
      </c>
      <c r="I273" s="8">
        <v>15</v>
      </c>
    </row>
    <row r="275" spans="1:9" ht="14.25" customHeight="1" x14ac:dyDescent="0.2">
      <c r="A275" t="s">
        <v>681</v>
      </c>
    </row>
    <row r="278" spans="1:9" ht="14.25" customHeight="1" x14ac:dyDescent="0.25">
      <c r="A278" s="98" t="s">
        <v>404</v>
      </c>
      <c r="B278" s="98"/>
      <c r="C278" s="98"/>
      <c r="D278" s="98"/>
      <c r="E278" s="98"/>
      <c r="F278" s="98"/>
      <c r="G278" s="98"/>
      <c r="H278" s="98"/>
      <c r="I278" s="98"/>
    </row>
    <row r="279" spans="1:9" ht="14.25" customHeight="1" x14ac:dyDescent="0.25">
      <c r="A279" s="103"/>
      <c r="B279" s="103"/>
      <c r="C279" s="103"/>
      <c r="D279" s="95"/>
      <c r="E279" s="95"/>
      <c r="F279" s="95"/>
      <c r="G279" s="237">
        <v>2025</v>
      </c>
      <c r="H279" s="116">
        <v>2024</v>
      </c>
      <c r="I279" s="116">
        <v>2023</v>
      </c>
    </row>
    <row r="280" spans="1:9" ht="14.25" customHeight="1" x14ac:dyDescent="0.2">
      <c r="A280" s="90" t="s">
        <v>323</v>
      </c>
      <c r="B280" s="90"/>
      <c r="C280" s="24"/>
      <c r="D280" s="24"/>
      <c r="E280" s="24"/>
      <c r="F280" s="24"/>
      <c r="G280" s="24"/>
      <c r="H280" s="24"/>
      <c r="I280" s="24"/>
    </row>
    <row r="281" spans="1:9" ht="14.25" customHeight="1" x14ac:dyDescent="0.2">
      <c r="A281" s="150" t="s">
        <v>455</v>
      </c>
      <c r="B281" s="90"/>
      <c r="C281" s="24"/>
      <c r="D281" s="24"/>
      <c r="E281" s="24"/>
      <c r="F281" s="24"/>
      <c r="G281" s="24" t="s">
        <v>654</v>
      </c>
      <c r="H281" s="24">
        <v>3</v>
      </c>
      <c r="I281" s="24">
        <v>1</v>
      </c>
    </row>
    <row r="282" spans="1:9" ht="14.25" customHeight="1" x14ac:dyDescent="0.2">
      <c r="A282" s="150" t="s">
        <v>454</v>
      </c>
      <c r="B282" s="90"/>
      <c r="C282" s="24"/>
      <c r="D282" s="24"/>
      <c r="E282" s="24"/>
      <c r="F282" s="24"/>
      <c r="G282" s="24" t="s">
        <v>639</v>
      </c>
      <c r="H282" s="24">
        <v>7</v>
      </c>
      <c r="I282" s="24">
        <v>12</v>
      </c>
    </row>
    <row r="283" spans="1:9" ht="14.25" customHeight="1" x14ac:dyDescent="0.2">
      <c r="A283" s="90" t="s">
        <v>324</v>
      </c>
      <c r="B283" s="90"/>
      <c r="C283" s="24"/>
      <c r="D283" s="24"/>
      <c r="E283" s="24"/>
      <c r="F283" s="24"/>
      <c r="G283" s="24"/>
      <c r="H283" s="24"/>
      <c r="I283" s="24"/>
    </row>
    <row r="284" spans="1:9" ht="14.25" customHeight="1" x14ac:dyDescent="0.2">
      <c r="A284" s="150" t="s">
        <v>455</v>
      </c>
      <c r="B284" s="90"/>
      <c r="C284" s="24"/>
      <c r="D284" s="24"/>
      <c r="E284" s="24"/>
      <c r="F284" s="24"/>
      <c r="G284" s="24" t="s">
        <v>3</v>
      </c>
      <c r="H284" s="24">
        <v>1</v>
      </c>
      <c r="I284" s="24" t="s">
        <v>3</v>
      </c>
    </row>
    <row r="285" spans="1:9" ht="14.25" customHeight="1" x14ac:dyDescent="0.2">
      <c r="A285" s="150" t="s">
        <v>454</v>
      </c>
      <c r="B285" s="90"/>
      <c r="C285" s="24"/>
      <c r="D285" s="24"/>
      <c r="E285" s="24"/>
      <c r="F285" s="24"/>
      <c r="G285" s="24" t="s">
        <v>3</v>
      </c>
      <c r="H285" s="24" t="s">
        <v>3</v>
      </c>
      <c r="I285" s="24" t="s">
        <v>3</v>
      </c>
    </row>
    <row r="286" spans="1:9" ht="14.25" customHeight="1" x14ac:dyDescent="0.2">
      <c r="A286" s="90" t="s">
        <v>365</v>
      </c>
      <c r="B286" s="90"/>
      <c r="C286" s="24"/>
      <c r="D286" s="24"/>
      <c r="E286" s="24"/>
      <c r="F286" s="24"/>
      <c r="G286" s="24" t="s">
        <v>3</v>
      </c>
      <c r="H286" s="24" t="s">
        <v>3</v>
      </c>
      <c r="I286" s="24" t="s">
        <v>3</v>
      </c>
    </row>
    <row r="287" spans="1:9" ht="14.25" customHeight="1" x14ac:dyDescent="0.25">
      <c r="A287" s="8" t="s">
        <v>4</v>
      </c>
      <c r="B287" s="9"/>
      <c r="C287" s="9"/>
      <c r="D287" s="9"/>
      <c r="E287" s="102"/>
      <c r="F287" s="8"/>
      <c r="G287" s="8">
        <v>15</v>
      </c>
      <c r="H287" s="102">
        <v>11</v>
      </c>
      <c r="I287" s="8">
        <v>13</v>
      </c>
    </row>
    <row r="288" spans="1:9" ht="14.25" customHeight="1" x14ac:dyDescent="0.2">
      <c r="G288" s="5"/>
      <c r="I288" s="5"/>
    </row>
    <row r="289" spans="1:9" ht="14.25" customHeight="1" x14ac:dyDescent="0.2">
      <c r="A289" s="90" t="s">
        <v>17</v>
      </c>
      <c r="B289" s="90"/>
      <c r="C289" s="24"/>
      <c r="D289" s="24"/>
      <c r="E289" s="24"/>
      <c r="F289" s="24"/>
      <c r="G289" s="24" t="s">
        <v>644</v>
      </c>
      <c r="H289" s="24">
        <v>5</v>
      </c>
      <c r="I289" s="24">
        <v>2</v>
      </c>
    </row>
    <row r="290" spans="1:9" ht="14.25" customHeight="1" x14ac:dyDescent="0.25">
      <c r="A290" s="8" t="s">
        <v>4</v>
      </c>
      <c r="B290" s="9"/>
      <c r="C290" s="9"/>
      <c r="D290" s="9"/>
      <c r="E290" s="102"/>
      <c r="F290" s="8"/>
      <c r="G290" s="8">
        <v>23</v>
      </c>
      <c r="H290" s="102">
        <v>16</v>
      </c>
      <c r="I290" s="8">
        <v>15</v>
      </c>
    </row>
    <row r="293" spans="1:9" ht="14.25" customHeight="1" x14ac:dyDescent="0.25">
      <c r="A293" s="98" t="s">
        <v>405</v>
      </c>
      <c r="B293" s="98"/>
      <c r="C293" s="98"/>
      <c r="D293" s="98"/>
      <c r="E293" s="98"/>
      <c r="F293" s="98"/>
      <c r="G293" s="98"/>
      <c r="H293" s="98"/>
      <c r="I293" s="98"/>
    </row>
    <row r="294" spans="1:9" ht="14.25" customHeight="1" x14ac:dyDescent="0.25">
      <c r="A294" s="103"/>
      <c r="B294" s="103"/>
      <c r="C294" s="103"/>
      <c r="D294" s="95"/>
      <c r="E294" s="95"/>
      <c r="F294" s="95"/>
      <c r="G294" s="237">
        <v>2025</v>
      </c>
      <c r="H294" s="116">
        <v>2024</v>
      </c>
      <c r="I294" s="116">
        <v>2023</v>
      </c>
    </row>
    <row r="295" spans="1:9" ht="14.25" customHeight="1" x14ac:dyDescent="0.2">
      <c r="A295" s="90" t="s">
        <v>229</v>
      </c>
      <c r="B295" s="90"/>
      <c r="C295" s="24"/>
      <c r="D295" s="24"/>
      <c r="E295" s="24"/>
      <c r="F295" s="24"/>
      <c r="G295" s="24"/>
      <c r="H295" s="24"/>
      <c r="I295" s="24"/>
    </row>
    <row r="296" spans="1:9" ht="14.25" customHeight="1" x14ac:dyDescent="0.2">
      <c r="A296" s="150" t="s">
        <v>483</v>
      </c>
      <c r="B296" s="90"/>
      <c r="C296" s="24"/>
      <c r="D296" s="24"/>
      <c r="E296" s="24"/>
      <c r="F296" s="24"/>
      <c r="G296" s="24" t="s">
        <v>672</v>
      </c>
      <c r="H296" s="24">
        <v>3</v>
      </c>
      <c r="I296" s="24">
        <v>2</v>
      </c>
    </row>
    <row r="297" spans="1:9" ht="14.25" customHeight="1" x14ac:dyDescent="0.2">
      <c r="A297" s="150" t="s">
        <v>492</v>
      </c>
      <c r="B297" s="90"/>
      <c r="C297" s="24"/>
      <c r="D297" s="24"/>
      <c r="E297" s="24"/>
      <c r="F297" s="24"/>
      <c r="G297" s="24" t="s">
        <v>672</v>
      </c>
      <c r="H297" s="24">
        <v>2</v>
      </c>
      <c r="I297" s="24" t="s">
        <v>3</v>
      </c>
    </row>
    <row r="298" spans="1:9" ht="14.25" customHeight="1" x14ac:dyDescent="0.2">
      <c r="A298" s="150" t="s">
        <v>485</v>
      </c>
      <c r="B298" s="90"/>
      <c r="C298" s="24"/>
      <c r="D298" s="24"/>
      <c r="E298" s="24"/>
      <c r="F298" s="24"/>
      <c r="G298" s="24" t="s">
        <v>647</v>
      </c>
      <c r="H298" s="24">
        <v>3</v>
      </c>
      <c r="I298" s="24">
        <v>7</v>
      </c>
    </row>
    <row r="299" spans="1:9" ht="14.25" customHeight="1" x14ac:dyDescent="0.2">
      <c r="A299" s="90" t="s">
        <v>228</v>
      </c>
      <c r="B299" s="90"/>
      <c r="C299" s="24"/>
      <c r="D299" s="24"/>
      <c r="E299" s="24"/>
      <c r="F299" s="24"/>
      <c r="G299" s="24"/>
      <c r="H299" s="24"/>
      <c r="I299" s="24"/>
    </row>
    <row r="300" spans="1:9" ht="14.25" customHeight="1" x14ac:dyDescent="0.2">
      <c r="A300" s="150" t="s">
        <v>483</v>
      </c>
      <c r="B300" s="90"/>
      <c r="C300" s="24"/>
      <c r="D300" s="24"/>
      <c r="E300" s="24"/>
      <c r="F300" s="24"/>
      <c r="G300" s="24" t="s">
        <v>3</v>
      </c>
      <c r="H300" s="24" t="s">
        <v>3</v>
      </c>
      <c r="I300" s="24">
        <v>2</v>
      </c>
    </row>
    <row r="301" spans="1:9" ht="14.25" customHeight="1" x14ac:dyDescent="0.2">
      <c r="A301" s="150" t="s">
        <v>485</v>
      </c>
      <c r="B301" s="90"/>
      <c r="C301" s="24"/>
      <c r="D301" s="24"/>
      <c r="E301" s="24"/>
      <c r="F301" s="24"/>
      <c r="G301" s="24" t="s">
        <v>672</v>
      </c>
      <c r="H301" s="24">
        <v>2</v>
      </c>
      <c r="I301" s="24">
        <v>5</v>
      </c>
    </row>
    <row r="302" spans="1:9" ht="14.25" customHeight="1" x14ac:dyDescent="0.2">
      <c r="A302" s="90" t="s">
        <v>308</v>
      </c>
      <c r="B302" s="90"/>
      <c r="C302" s="24"/>
      <c r="D302" s="24"/>
      <c r="E302" s="24"/>
      <c r="F302" s="24"/>
      <c r="G302" s="24" t="s">
        <v>647</v>
      </c>
      <c r="H302" s="24" t="s">
        <v>3</v>
      </c>
      <c r="I302" s="24">
        <v>2</v>
      </c>
    </row>
    <row r="303" spans="1:9" ht="14.25" customHeight="1" x14ac:dyDescent="0.2">
      <c r="A303" s="90" t="s">
        <v>309</v>
      </c>
      <c r="B303" s="90"/>
      <c r="C303" s="24"/>
      <c r="D303" s="24"/>
      <c r="E303" s="24"/>
      <c r="F303" s="24"/>
      <c r="G303" s="24" t="s">
        <v>654</v>
      </c>
      <c r="H303" s="24">
        <v>3</v>
      </c>
      <c r="I303" s="24">
        <v>3</v>
      </c>
    </row>
    <row r="304" spans="1:9" ht="14.25" customHeight="1" x14ac:dyDescent="0.2">
      <c r="A304" s="90" t="s">
        <v>231</v>
      </c>
      <c r="B304" s="90"/>
      <c r="C304" s="24"/>
      <c r="D304" s="24"/>
      <c r="E304" s="24"/>
      <c r="F304" s="24"/>
      <c r="G304" s="24" t="s">
        <v>3</v>
      </c>
      <c r="H304" s="24" t="s">
        <v>3</v>
      </c>
      <c r="I304" s="24" t="s">
        <v>3</v>
      </c>
    </row>
    <row r="307" spans="1:9" ht="14.25" customHeight="1" x14ac:dyDescent="0.25">
      <c r="A307" s="98" t="s">
        <v>406</v>
      </c>
      <c r="B307" s="98"/>
      <c r="C307" s="98"/>
      <c r="D307" s="98"/>
      <c r="E307" s="98"/>
      <c r="F307" s="98"/>
      <c r="G307" s="98"/>
      <c r="H307" s="98"/>
      <c r="I307" s="98"/>
    </row>
    <row r="308" spans="1:9" ht="14.25" customHeight="1" x14ac:dyDescent="0.25">
      <c r="A308" s="103"/>
      <c r="B308" s="103"/>
      <c r="C308" s="103"/>
      <c r="D308" s="95"/>
      <c r="E308" s="95"/>
      <c r="F308" s="95"/>
      <c r="G308" s="237">
        <v>2025</v>
      </c>
      <c r="H308" s="116">
        <v>2024</v>
      </c>
      <c r="I308" s="116">
        <v>2023</v>
      </c>
    </row>
    <row r="309" spans="1:9" ht="14.25" customHeight="1" x14ac:dyDescent="0.2">
      <c r="A309" s="90" t="s">
        <v>310</v>
      </c>
      <c r="B309" s="90"/>
      <c r="C309" s="24"/>
      <c r="D309" s="24"/>
      <c r="E309" s="24"/>
      <c r="F309" s="24"/>
      <c r="G309" s="24"/>
      <c r="H309" s="24"/>
      <c r="I309" s="24"/>
    </row>
    <row r="310" spans="1:9" ht="14.25" customHeight="1" x14ac:dyDescent="0.2">
      <c r="A310" s="150" t="s">
        <v>496</v>
      </c>
      <c r="B310" s="90"/>
      <c r="C310" s="24"/>
      <c r="D310" s="24"/>
      <c r="E310" s="24"/>
      <c r="F310" s="24"/>
      <c r="G310" s="24" t="s">
        <v>666</v>
      </c>
      <c r="H310" s="24">
        <v>1</v>
      </c>
      <c r="I310" s="24" t="s">
        <v>3</v>
      </c>
    </row>
    <row r="311" spans="1:9" ht="14.25" customHeight="1" x14ac:dyDescent="0.2">
      <c r="A311" s="150" t="s">
        <v>497</v>
      </c>
      <c r="B311" s="90"/>
      <c r="C311" s="24"/>
      <c r="D311" s="24"/>
      <c r="E311" s="24"/>
      <c r="F311" s="24"/>
      <c r="G311" s="24" t="s">
        <v>3</v>
      </c>
      <c r="H311" s="24" t="s">
        <v>3</v>
      </c>
      <c r="I311" s="24" t="s">
        <v>3</v>
      </c>
    </row>
    <row r="312" spans="1:9" ht="14.25" customHeight="1" x14ac:dyDescent="0.2">
      <c r="A312" s="150" t="s">
        <v>498</v>
      </c>
      <c r="B312" s="90"/>
      <c r="C312" s="24"/>
      <c r="D312" s="24"/>
      <c r="E312" s="24"/>
      <c r="F312" s="24"/>
      <c r="G312" s="24" t="s">
        <v>3</v>
      </c>
      <c r="H312" s="24" t="s">
        <v>3</v>
      </c>
      <c r="I312" s="24" t="s">
        <v>3</v>
      </c>
    </row>
    <row r="313" spans="1:9" ht="14.25" customHeight="1" x14ac:dyDescent="0.2">
      <c r="A313" s="90" t="s">
        <v>311</v>
      </c>
      <c r="B313" s="90"/>
      <c r="C313" s="24"/>
      <c r="D313" s="24"/>
      <c r="E313" s="24"/>
      <c r="F313" s="24"/>
      <c r="G313" s="24" t="s">
        <v>666</v>
      </c>
      <c r="H313" s="24" t="s">
        <v>3</v>
      </c>
      <c r="I313" s="24" t="s">
        <v>3</v>
      </c>
    </row>
    <row r="314" spans="1:9" ht="14.25" customHeight="1" x14ac:dyDescent="0.2">
      <c r="A314" s="90" t="s">
        <v>313</v>
      </c>
      <c r="B314" s="90"/>
      <c r="C314" s="24"/>
      <c r="D314" s="24"/>
      <c r="E314" s="24"/>
      <c r="F314" s="24"/>
      <c r="G314" s="24"/>
      <c r="H314" s="24"/>
      <c r="I314" s="24"/>
    </row>
    <row r="315" spans="1:9" ht="14.25" customHeight="1" x14ac:dyDescent="0.2">
      <c r="A315" s="150" t="s">
        <v>504</v>
      </c>
      <c r="B315" s="90"/>
      <c r="C315" s="24"/>
      <c r="D315" s="24"/>
      <c r="E315" s="24"/>
      <c r="F315" s="24"/>
      <c r="G315" s="24" t="s">
        <v>662</v>
      </c>
      <c r="H315" s="24">
        <v>5</v>
      </c>
      <c r="I315" s="24">
        <v>3</v>
      </c>
    </row>
    <row r="316" spans="1:9" ht="14.25" customHeight="1" x14ac:dyDescent="0.2">
      <c r="A316" s="164" t="s">
        <v>505</v>
      </c>
      <c r="B316" s="104"/>
      <c r="C316" s="105"/>
      <c r="D316" s="105"/>
      <c r="E316" s="105"/>
      <c r="F316" s="165"/>
      <c r="G316" s="105" t="s">
        <v>3</v>
      </c>
      <c r="H316" s="105" t="s">
        <v>3</v>
      </c>
      <c r="I316" s="105" t="s">
        <v>3</v>
      </c>
    </row>
    <row r="317" spans="1:9" ht="14.25" customHeight="1" x14ac:dyDescent="0.2">
      <c r="A317" s="150" t="s">
        <v>499</v>
      </c>
      <c r="B317" s="90"/>
      <c r="C317" s="24"/>
      <c r="D317" s="24"/>
      <c r="E317" s="24"/>
      <c r="F317" s="24"/>
      <c r="G317" s="24" t="s">
        <v>666</v>
      </c>
      <c r="H317" s="24">
        <v>3</v>
      </c>
      <c r="I317" s="24">
        <v>6</v>
      </c>
    </row>
    <row r="318" spans="1:9" ht="14.25" customHeight="1" x14ac:dyDescent="0.2">
      <c r="A318" s="150" t="s">
        <v>500</v>
      </c>
      <c r="B318" s="90"/>
      <c r="C318" s="24"/>
      <c r="D318" s="24"/>
      <c r="E318" s="24"/>
      <c r="F318" s="24"/>
      <c r="G318" s="24" t="s">
        <v>3</v>
      </c>
      <c r="H318" s="24" t="s">
        <v>3</v>
      </c>
      <c r="I318" s="24" t="s">
        <v>3</v>
      </c>
    </row>
    <row r="319" spans="1:9" ht="14.25" customHeight="1" x14ac:dyDescent="0.2">
      <c r="A319" s="150" t="s">
        <v>501</v>
      </c>
      <c r="B319" s="90"/>
      <c r="C319" s="24"/>
      <c r="D319" s="24"/>
      <c r="E319" s="24"/>
      <c r="F319" s="24"/>
      <c r="G319" s="24" t="s">
        <v>3</v>
      </c>
      <c r="H319" s="24" t="s">
        <v>3</v>
      </c>
      <c r="I319" s="24" t="s">
        <v>3</v>
      </c>
    </row>
    <row r="320" spans="1:9" ht="14.25" customHeight="1" x14ac:dyDescent="0.2">
      <c r="A320" s="150" t="s">
        <v>502</v>
      </c>
      <c r="B320" s="90"/>
      <c r="C320" s="24"/>
      <c r="D320" s="24"/>
      <c r="E320" s="24"/>
      <c r="F320" s="24"/>
      <c r="G320" s="24" t="s">
        <v>3</v>
      </c>
      <c r="H320" s="24" t="s">
        <v>3</v>
      </c>
      <c r="I320" s="24" t="s">
        <v>3</v>
      </c>
    </row>
    <row r="321" spans="1:10" ht="14.25" customHeight="1" x14ac:dyDescent="0.2">
      <c r="A321" s="150" t="s">
        <v>573</v>
      </c>
      <c r="B321" s="90"/>
      <c r="C321" s="24"/>
      <c r="D321" s="24"/>
      <c r="E321" s="24"/>
      <c r="F321" s="24"/>
      <c r="G321" s="27">
        <v>3</v>
      </c>
      <c r="H321" s="24">
        <v>2</v>
      </c>
      <c r="I321" s="27">
        <v>5</v>
      </c>
    </row>
    <row r="322" spans="1:10" ht="14.25" customHeight="1" x14ac:dyDescent="0.2">
      <c r="A322" s="150" t="s">
        <v>503</v>
      </c>
      <c r="B322" s="90"/>
      <c r="C322" s="24"/>
      <c r="D322" s="24"/>
      <c r="E322" s="24"/>
      <c r="F322" s="24"/>
      <c r="G322" s="24" t="s">
        <v>3</v>
      </c>
      <c r="H322" s="24" t="s">
        <v>3</v>
      </c>
      <c r="I322" s="24" t="s">
        <v>3</v>
      </c>
    </row>
    <row r="323" spans="1:10" ht="14.25" customHeight="1" x14ac:dyDescent="0.2">
      <c r="A323" s="143"/>
      <c r="B323" s="130"/>
      <c r="C323" s="19"/>
      <c r="D323" s="19"/>
      <c r="E323" s="19"/>
      <c r="F323" s="19"/>
      <c r="G323" s="19"/>
      <c r="H323" s="19"/>
      <c r="I323" s="19"/>
      <c r="J323" s="19"/>
    </row>
    <row r="326" spans="1:10" ht="14.25" customHeight="1" x14ac:dyDescent="0.25">
      <c r="A326" s="144" t="s">
        <v>367</v>
      </c>
      <c r="B326" s="144"/>
      <c r="C326" s="144"/>
      <c r="D326" s="144"/>
      <c r="E326" s="144"/>
      <c r="F326" s="144"/>
      <c r="G326" s="144"/>
      <c r="H326" s="144"/>
      <c r="I326" s="144"/>
      <c r="J326" s="144"/>
    </row>
    <row r="328" spans="1:10" ht="14.25" customHeight="1" x14ac:dyDescent="0.25">
      <c r="A328" s="98" t="s">
        <v>407</v>
      </c>
      <c r="B328" s="98"/>
      <c r="C328" s="98"/>
      <c r="D328" s="98"/>
      <c r="E328" s="98"/>
      <c r="F328" s="98"/>
      <c r="G328" s="98"/>
      <c r="H328" s="98"/>
      <c r="I328" s="98"/>
    </row>
    <row r="329" spans="1:10" ht="14.25" customHeight="1" x14ac:dyDescent="0.25">
      <c r="A329" s="103"/>
      <c r="B329" s="103"/>
      <c r="C329" s="103"/>
      <c r="D329" s="95"/>
      <c r="E329" s="95"/>
      <c r="F329" s="95"/>
      <c r="G329" s="237">
        <v>2025</v>
      </c>
      <c r="H329" s="116">
        <v>2024</v>
      </c>
      <c r="I329" s="116">
        <v>2023</v>
      </c>
    </row>
    <row r="330" spans="1:10" ht="14.25" customHeight="1" x14ac:dyDescent="0.2">
      <c r="A330" s="90" t="s">
        <v>0</v>
      </c>
      <c r="B330" s="90"/>
      <c r="C330" s="24"/>
      <c r="D330" s="24"/>
      <c r="E330" s="24"/>
      <c r="F330" s="24"/>
      <c r="G330" s="24" t="s">
        <v>666</v>
      </c>
      <c r="H330" s="24">
        <v>1</v>
      </c>
      <c r="I330" s="24">
        <v>2</v>
      </c>
    </row>
    <row r="331" spans="1:10" ht="14.25" customHeight="1" x14ac:dyDescent="0.2">
      <c r="A331" s="90" t="s">
        <v>298</v>
      </c>
      <c r="B331" s="90"/>
      <c r="C331" s="24"/>
      <c r="D331" s="24"/>
      <c r="E331" s="24"/>
      <c r="F331" s="24"/>
      <c r="G331" s="24" t="s">
        <v>640</v>
      </c>
      <c r="H331" s="24">
        <v>7</v>
      </c>
      <c r="I331" s="24">
        <v>2</v>
      </c>
    </row>
    <row r="332" spans="1:10" ht="14.25" customHeight="1" x14ac:dyDescent="0.25">
      <c r="A332" s="8" t="s">
        <v>4</v>
      </c>
      <c r="B332" s="9"/>
      <c r="C332" s="9"/>
      <c r="D332" s="9"/>
      <c r="E332" s="102"/>
      <c r="F332" s="8"/>
      <c r="G332" s="8">
        <v>7</v>
      </c>
      <c r="H332" s="102">
        <v>8</v>
      </c>
      <c r="I332" s="8">
        <v>4</v>
      </c>
    </row>
    <row r="335" spans="1:10" ht="14.25" customHeight="1" x14ac:dyDescent="0.25">
      <c r="A335" s="98" t="s">
        <v>408</v>
      </c>
      <c r="B335" s="98"/>
      <c r="C335" s="98"/>
      <c r="D335" s="98"/>
      <c r="E335" s="98"/>
      <c r="F335" s="98"/>
      <c r="G335" s="98"/>
      <c r="H335" s="98"/>
      <c r="I335" s="98"/>
    </row>
    <row r="336" spans="1:10" ht="14.25" customHeight="1" x14ac:dyDescent="0.25">
      <c r="A336" s="103"/>
      <c r="B336" s="103"/>
      <c r="C336" s="103"/>
      <c r="D336" s="95"/>
      <c r="E336" s="95"/>
      <c r="F336" s="95"/>
      <c r="G336" s="237">
        <v>2025</v>
      </c>
      <c r="H336" s="116">
        <v>2024</v>
      </c>
      <c r="I336" s="116">
        <v>2023</v>
      </c>
    </row>
    <row r="337" spans="1:9" ht="14.25" customHeight="1" x14ac:dyDescent="0.2">
      <c r="A337" s="90" t="s">
        <v>299</v>
      </c>
      <c r="B337" s="90"/>
      <c r="C337" s="24"/>
      <c r="D337" s="24"/>
      <c r="E337" s="24"/>
      <c r="F337" s="24"/>
      <c r="G337" s="24" t="s">
        <v>3</v>
      </c>
      <c r="H337" s="24">
        <v>2</v>
      </c>
      <c r="I337" s="24" t="s">
        <v>3</v>
      </c>
    </row>
    <row r="338" spans="1:9" ht="14.25" customHeight="1" x14ac:dyDescent="0.2">
      <c r="A338" s="90" t="s">
        <v>300</v>
      </c>
      <c r="B338" s="90"/>
      <c r="C338" s="24"/>
      <c r="D338" s="24"/>
      <c r="E338" s="24"/>
      <c r="F338" s="24"/>
      <c r="G338" s="24" t="s">
        <v>666</v>
      </c>
      <c r="H338" s="24">
        <v>5</v>
      </c>
      <c r="I338" s="24">
        <v>3</v>
      </c>
    </row>
    <row r="339" spans="1:9" ht="14.25" customHeight="1" x14ac:dyDescent="0.2">
      <c r="A339" s="90" t="s">
        <v>301</v>
      </c>
      <c r="B339" s="90"/>
      <c r="C339" s="24"/>
      <c r="D339" s="24"/>
      <c r="E339" s="24"/>
      <c r="F339" s="24"/>
      <c r="G339" s="24" t="s">
        <v>3</v>
      </c>
      <c r="H339" s="24" t="s">
        <v>3</v>
      </c>
      <c r="I339" s="24" t="s">
        <v>3</v>
      </c>
    </row>
    <row r="340" spans="1:9" ht="14.25" customHeight="1" x14ac:dyDescent="0.2">
      <c r="A340" s="90" t="s">
        <v>325</v>
      </c>
      <c r="B340" s="90"/>
      <c r="C340" s="24"/>
      <c r="D340" s="24"/>
      <c r="E340" s="24"/>
      <c r="F340" s="24"/>
      <c r="G340" s="24" t="s">
        <v>3</v>
      </c>
      <c r="H340" s="24" t="s">
        <v>3</v>
      </c>
      <c r="I340" s="24" t="s">
        <v>3</v>
      </c>
    </row>
    <row r="341" spans="1:9" ht="14.25" customHeight="1" x14ac:dyDescent="0.2">
      <c r="A341" s="90" t="s">
        <v>10</v>
      </c>
      <c r="B341" s="90"/>
      <c r="C341" s="24"/>
      <c r="D341" s="24"/>
      <c r="E341" s="24"/>
      <c r="F341" s="24"/>
      <c r="G341" s="24" t="s">
        <v>3</v>
      </c>
      <c r="H341" s="24" t="s">
        <v>3</v>
      </c>
      <c r="I341" s="24" t="s">
        <v>3</v>
      </c>
    </row>
    <row r="342" spans="1:9" ht="14.25" customHeight="1" x14ac:dyDescent="0.2">
      <c r="A342" s="90" t="s">
        <v>326</v>
      </c>
      <c r="B342" s="90"/>
      <c r="C342" s="24"/>
      <c r="D342" s="24"/>
      <c r="E342" s="24"/>
      <c r="F342" s="24"/>
      <c r="G342" s="24" t="s">
        <v>627</v>
      </c>
      <c r="H342" s="24" t="s">
        <v>3</v>
      </c>
      <c r="I342" s="24" t="s">
        <v>3</v>
      </c>
    </row>
    <row r="343" spans="1:9" ht="14.25" customHeight="1" x14ac:dyDescent="0.2">
      <c r="A343" s="90" t="s">
        <v>327</v>
      </c>
      <c r="B343" s="90"/>
      <c r="C343" s="24"/>
      <c r="D343" s="24"/>
      <c r="E343" s="24"/>
      <c r="F343" s="24"/>
      <c r="G343" s="24" t="s">
        <v>3</v>
      </c>
      <c r="H343" s="24" t="s">
        <v>3</v>
      </c>
      <c r="I343" s="24" t="s">
        <v>3</v>
      </c>
    </row>
    <row r="344" spans="1:9" ht="14.25" customHeight="1" x14ac:dyDescent="0.25">
      <c r="A344" s="8" t="s">
        <v>4</v>
      </c>
      <c r="B344" s="9"/>
      <c r="C344" s="9"/>
      <c r="D344" s="9"/>
      <c r="E344" s="102"/>
      <c r="F344" s="8"/>
      <c r="G344" s="8">
        <v>3</v>
      </c>
      <c r="H344" s="102">
        <v>7</v>
      </c>
      <c r="I344" s="8">
        <v>3</v>
      </c>
    </row>
    <row r="345" spans="1:9" ht="14.25" customHeight="1" x14ac:dyDescent="0.2">
      <c r="G345" s="5"/>
      <c r="I345" s="5"/>
    </row>
    <row r="346" spans="1:9" ht="14.25" customHeight="1" x14ac:dyDescent="0.2">
      <c r="A346" s="90" t="s">
        <v>17</v>
      </c>
      <c r="B346" s="90"/>
      <c r="C346" s="24"/>
      <c r="D346" s="24"/>
      <c r="E346" s="24"/>
      <c r="F346" s="24"/>
      <c r="G346" s="24" t="s">
        <v>654</v>
      </c>
      <c r="H346" s="24">
        <v>1</v>
      </c>
      <c r="I346" s="24">
        <v>1</v>
      </c>
    </row>
    <row r="347" spans="1:9" ht="14.25" customHeight="1" x14ac:dyDescent="0.25">
      <c r="A347" s="8" t="s">
        <v>4</v>
      </c>
      <c r="B347" s="9"/>
      <c r="C347" s="9"/>
      <c r="D347" s="9"/>
      <c r="E347" s="102"/>
      <c r="F347" s="8"/>
      <c r="G347" s="8">
        <v>7</v>
      </c>
      <c r="H347" s="102">
        <v>8</v>
      </c>
      <c r="I347" s="8">
        <v>4</v>
      </c>
    </row>
    <row r="350" spans="1:9" ht="14.25" customHeight="1" x14ac:dyDescent="0.25">
      <c r="A350" s="98" t="s">
        <v>409</v>
      </c>
      <c r="B350" s="98"/>
      <c r="C350" s="98"/>
      <c r="D350" s="98"/>
      <c r="E350" s="98"/>
      <c r="F350" s="98"/>
      <c r="G350" s="98"/>
      <c r="H350" s="98"/>
      <c r="I350" s="98"/>
    </row>
    <row r="351" spans="1:9" ht="14.25" customHeight="1" x14ac:dyDescent="0.25">
      <c r="A351" s="103"/>
      <c r="B351" s="103"/>
      <c r="C351" s="103"/>
      <c r="D351" s="95"/>
      <c r="E351" s="95"/>
      <c r="F351" s="95"/>
      <c r="G351" s="237">
        <v>2025</v>
      </c>
      <c r="H351" s="116">
        <v>2024</v>
      </c>
      <c r="I351" s="116">
        <v>2023</v>
      </c>
    </row>
    <row r="352" spans="1:9" ht="14.25" customHeight="1" x14ac:dyDescent="0.2">
      <c r="A352" s="90" t="s">
        <v>328</v>
      </c>
      <c r="B352" s="90"/>
      <c r="C352" s="24"/>
      <c r="D352" s="24"/>
      <c r="E352" s="24"/>
      <c r="F352" s="24"/>
      <c r="G352" s="24" t="s">
        <v>3</v>
      </c>
      <c r="H352" s="24" t="s">
        <v>3</v>
      </c>
      <c r="I352" s="24" t="s">
        <v>3</v>
      </c>
    </row>
    <row r="353" spans="1:9" ht="14.25" customHeight="1" x14ac:dyDescent="0.2">
      <c r="A353" s="90" t="s">
        <v>254</v>
      </c>
      <c r="B353" s="90"/>
      <c r="C353" s="24"/>
      <c r="D353" s="24"/>
      <c r="E353" s="24"/>
      <c r="F353" s="24"/>
      <c r="G353" s="24" t="s">
        <v>3</v>
      </c>
      <c r="H353" s="24">
        <v>5</v>
      </c>
      <c r="I353" s="24">
        <v>3</v>
      </c>
    </row>
    <row r="354" spans="1:9" ht="14.25" customHeight="1" x14ac:dyDescent="0.2">
      <c r="A354" s="90" t="s">
        <v>329</v>
      </c>
      <c r="B354" s="90"/>
      <c r="C354" s="24"/>
      <c r="D354" s="24"/>
      <c r="E354" s="24"/>
      <c r="F354" s="24"/>
      <c r="G354" s="24" t="s">
        <v>666</v>
      </c>
      <c r="H354" s="24">
        <v>4</v>
      </c>
      <c r="I354" s="24">
        <v>2</v>
      </c>
    </row>
    <row r="355" spans="1:9" ht="14.25" customHeight="1" x14ac:dyDescent="0.2">
      <c r="A355" s="90" t="s">
        <v>251</v>
      </c>
      <c r="B355" s="90"/>
      <c r="C355" s="24"/>
      <c r="D355" s="24"/>
      <c r="E355" s="24"/>
      <c r="F355" s="24"/>
      <c r="G355" s="24" t="s">
        <v>666</v>
      </c>
      <c r="H355" s="24" t="s">
        <v>3</v>
      </c>
      <c r="I355" s="24" t="s">
        <v>3</v>
      </c>
    </row>
    <row r="356" spans="1:9" ht="14.25" customHeight="1" x14ac:dyDescent="0.2">
      <c r="A356" s="90" t="s">
        <v>250</v>
      </c>
      <c r="B356" s="90"/>
      <c r="C356" s="24"/>
      <c r="D356" s="24"/>
      <c r="E356" s="24"/>
      <c r="F356" s="24"/>
      <c r="G356" s="24" t="s">
        <v>3</v>
      </c>
      <c r="H356" s="24" t="s">
        <v>3</v>
      </c>
      <c r="I356" s="24" t="s">
        <v>3</v>
      </c>
    </row>
    <row r="357" spans="1:9" ht="14.25" customHeight="1" x14ac:dyDescent="0.2">
      <c r="A357" s="90" t="s">
        <v>308</v>
      </c>
      <c r="B357" s="90"/>
      <c r="C357" s="24"/>
      <c r="D357" s="24"/>
      <c r="E357" s="24"/>
      <c r="F357" s="24"/>
      <c r="G357" s="24" t="s">
        <v>3</v>
      </c>
      <c r="H357" s="24">
        <v>5</v>
      </c>
      <c r="I357" s="24">
        <v>2</v>
      </c>
    </row>
    <row r="358" spans="1:9" ht="14.25" customHeight="1" x14ac:dyDescent="0.2">
      <c r="A358" s="90" t="s">
        <v>249</v>
      </c>
      <c r="B358" s="90"/>
      <c r="C358" s="24"/>
      <c r="D358" s="24"/>
      <c r="E358" s="24"/>
      <c r="F358" s="24"/>
      <c r="G358" s="24" t="s">
        <v>666</v>
      </c>
      <c r="H358" s="24">
        <v>4</v>
      </c>
      <c r="I358" s="24">
        <v>3</v>
      </c>
    </row>
    <row r="361" spans="1:9" ht="14.25" customHeight="1" x14ac:dyDescent="0.25">
      <c r="A361" s="98" t="s">
        <v>410</v>
      </c>
      <c r="B361" s="98"/>
      <c r="C361" s="98"/>
      <c r="D361" s="98"/>
      <c r="E361" s="98"/>
      <c r="F361" s="98"/>
      <c r="G361" s="98"/>
      <c r="H361" s="98"/>
      <c r="I361" s="98"/>
    </row>
    <row r="362" spans="1:9" ht="14.25" customHeight="1" x14ac:dyDescent="0.25">
      <c r="A362" s="103"/>
      <c r="B362" s="103"/>
      <c r="C362" s="103"/>
      <c r="D362" s="95"/>
      <c r="E362" s="95"/>
      <c r="F362" s="95"/>
      <c r="G362" s="237">
        <v>2025</v>
      </c>
      <c r="H362" s="116">
        <v>2024</v>
      </c>
      <c r="I362" s="116">
        <v>2023</v>
      </c>
    </row>
    <row r="363" spans="1:9" ht="14.25" customHeight="1" x14ac:dyDescent="0.2">
      <c r="A363" s="90" t="s">
        <v>507</v>
      </c>
      <c r="B363" s="90"/>
      <c r="C363" s="24"/>
      <c r="D363" s="24"/>
      <c r="E363" s="24"/>
      <c r="F363" s="24"/>
      <c r="G363" s="24" t="s">
        <v>3</v>
      </c>
      <c r="H363" s="24" t="s">
        <v>3</v>
      </c>
      <c r="I363" s="24">
        <v>1</v>
      </c>
    </row>
    <row r="364" spans="1:9" ht="14.25" customHeight="1" x14ac:dyDescent="0.2">
      <c r="A364" s="90" t="s">
        <v>513</v>
      </c>
      <c r="B364" s="90"/>
      <c r="C364" s="24"/>
      <c r="D364" s="24"/>
      <c r="E364" s="24"/>
      <c r="F364" s="24"/>
      <c r="G364" s="24" t="s">
        <v>3</v>
      </c>
      <c r="H364" s="24" t="s">
        <v>3</v>
      </c>
      <c r="I364" s="24" t="s">
        <v>3</v>
      </c>
    </row>
    <row r="365" spans="1:9" ht="14.25" customHeight="1" x14ac:dyDescent="0.2">
      <c r="A365" s="90" t="s">
        <v>320</v>
      </c>
      <c r="B365" s="90"/>
      <c r="C365" s="24"/>
      <c r="D365" s="24"/>
      <c r="E365" s="24"/>
      <c r="F365" s="24"/>
      <c r="G365" s="24" t="s">
        <v>3</v>
      </c>
      <c r="H365" s="24" t="s">
        <v>3</v>
      </c>
      <c r="I365" s="24">
        <v>1</v>
      </c>
    </row>
    <row r="366" spans="1:9" ht="14.25" customHeight="1" x14ac:dyDescent="0.2">
      <c r="A366" s="90" t="s">
        <v>57</v>
      </c>
      <c r="B366" s="90"/>
      <c r="C366" s="24"/>
      <c r="D366" s="24"/>
      <c r="E366" s="24"/>
      <c r="F366" s="24"/>
      <c r="G366" s="24" t="s">
        <v>3</v>
      </c>
      <c r="H366" s="24" t="s">
        <v>3</v>
      </c>
      <c r="I366" s="24" t="s">
        <v>3</v>
      </c>
    </row>
    <row r="367" spans="1:9" ht="14.25" customHeight="1" x14ac:dyDescent="0.25">
      <c r="A367" s="8" t="s">
        <v>4</v>
      </c>
      <c r="B367" s="9"/>
      <c r="C367" s="9"/>
      <c r="D367" s="9"/>
      <c r="E367" s="102"/>
      <c r="F367" s="8"/>
      <c r="G367" s="8">
        <v>0</v>
      </c>
      <c r="H367" s="102">
        <v>0</v>
      </c>
      <c r="I367" s="8">
        <v>2</v>
      </c>
    </row>
  </sheetData>
  <sheetProtection algorithmName="SHA-512" hashValue="LmL6dDzJbozqm7IKjsn6Qqk8oZ1Vfk00KfKvcwI2Gqv5DqY9REfEDO2KkmjAjjR7f5AHZC/WwVXJP51kXRNstQ==" saltValue="sa7/KOpdn9MSRlQHpjKXaQ==" spinCount="100000" sheet="1" objects="1" scenarios="1"/>
  <mergeCells count="8">
    <mergeCell ref="A12:F12"/>
    <mergeCell ref="A132:J132"/>
    <mergeCell ref="A2:J2"/>
    <mergeCell ref="A263:J263"/>
    <mergeCell ref="A43:F43"/>
    <mergeCell ref="A113:E113"/>
    <mergeCell ref="A243:D243"/>
    <mergeCell ref="A172:F172"/>
  </mergeCells>
  <pageMargins left="0.70866141732283472" right="0.70866141732283472" top="0.78740157480314965" bottom="0.78740157480314965" header="0.31496062992125984" footer="0.31496062992125984"/>
  <pageSetup paperSize="9" scale="76" fitToHeight="0" orientation="portrait" r:id="rId1"/>
  <rowBreaks count="6" manualBreakCount="6">
    <brk id="64" max="16383" man="1"/>
    <brk id="130" max="16383" man="1"/>
    <brk id="195" max="16383" man="1"/>
    <brk id="262" max="16383" man="1"/>
    <brk id="324" max="16383" man="1"/>
    <brk id="36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49E67-C741-4BA7-A1B1-CF3F3AAC080B}">
  <sheetPr>
    <pageSetUpPr fitToPage="1"/>
  </sheetPr>
  <dimension ref="A2:J33"/>
  <sheetViews>
    <sheetView showGridLines="0" zoomScale="120" zoomScaleNormal="120" workbookViewId="0">
      <selection activeCell="J27" sqref="J27"/>
    </sheetView>
  </sheetViews>
  <sheetFormatPr baseColWidth="10" defaultRowHeight="14.25" customHeight="1" x14ac:dyDescent="0.2"/>
  <sheetData>
    <row r="2" spans="1:10" ht="14.25" customHeight="1" x14ac:dyDescent="0.25">
      <c r="A2" s="305" t="s">
        <v>589</v>
      </c>
      <c r="B2" s="305"/>
      <c r="C2" s="305"/>
      <c r="D2" s="305"/>
      <c r="E2" s="305"/>
      <c r="F2" s="305"/>
      <c r="G2" s="305"/>
      <c r="H2" s="305"/>
      <c r="I2" s="305"/>
      <c r="J2" s="305"/>
    </row>
    <row r="4" spans="1:10" ht="14.25" customHeight="1" x14ac:dyDescent="0.25">
      <c r="A4" s="98" t="s">
        <v>590</v>
      </c>
      <c r="B4" s="98"/>
      <c r="C4" s="98"/>
      <c r="D4" s="98"/>
      <c r="E4" s="98"/>
      <c r="F4" s="98"/>
      <c r="G4" s="98"/>
      <c r="H4" s="98"/>
      <c r="I4" s="98"/>
    </row>
    <row r="5" spans="1:10" ht="14.25" customHeight="1" x14ac:dyDescent="0.25">
      <c r="A5" s="103"/>
      <c r="B5" s="103"/>
      <c r="C5" s="103"/>
      <c r="D5" s="95"/>
      <c r="E5" s="95"/>
      <c r="F5" s="95"/>
      <c r="G5" s="237">
        <v>2025</v>
      </c>
      <c r="H5" s="116">
        <v>2024</v>
      </c>
      <c r="I5" s="116">
        <v>2023</v>
      </c>
    </row>
    <row r="6" spans="1:10" ht="14.25" customHeight="1" x14ac:dyDescent="0.2">
      <c r="A6" s="163" t="s">
        <v>591</v>
      </c>
      <c r="B6" s="90"/>
      <c r="C6" s="24"/>
      <c r="D6" s="24"/>
      <c r="E6" s="24"/>
      <c r="F6" s="24"/>
      <c r="G6" s="24"/>
      <c r="H6" s="24"/>
      <c r="I6" s="24"/>
    </row>
    <row r="7" spans="1:10" ht="14.25" customHeight="1" x14ac:dyDescent="0.2">
      <c r="A7" s="150" t="s">
        <v>514</v>
      </c>
      <c r="B7" s="163"/>
      <c r="C7" s="24"/>
      <c r="D7" s="24"/>
      <c r="E7" s="24"/>
      <c r="F7" s="24"/>
      <c r="G7" s="247">
        <v>31</v>
      </c>
      <c r="H7" s="24">
        <v>38</v>
      </c>
      <c r="I7" s="24">
        <v>38</v>
      </c>
    </row>
    <row r="8" spans="1:10" ht="14.25" customHeight="1" x14ac:dyDescent="0.2">
      <c r="A8" s="150" t="s">
        <v>515</v>
      </c>
      <c r="B8" s="24"/>
      <c r="C8" s="24"/>
      <c r="D8" s="24"/>
      <c r="E8" s="24"/>
      <c r="F8" s="24"/>
      <c r="G8" s="247" t="s">
        <v>3</v>
      </c>
      <c r="H8" s="24">
        <v>1</v>
      </c>
      <c r="I8" s="24" t="s">
        <v>3</v>
      </c>
    </row>
    <row r="9" spans="1:10" ht="14.25" customHeight="1" x14ac:dyDescent="0.2">
      <c r="A9" s="150" t="s">
        <v>516</v>
      </c>
      <c r="B9" s="24"/>
      <c r="C9" s="24"/>
      <c r="D9" s="24"/>
      <c r="E9" s="24"/>
      <c r="F9" s="24"/>
      <c r="G9" s="247" t="s">
        <v>3</v>
      </c>
      <c r="H9" s="24" t="s">
        <v>3</v>
      </c>
      <c r="I9" s="24" t="s">
        <v>3</v>
      </c>
    </row>
    <row r="10" spans="1:10" ht="14.25" customHeight="1" x14ac:dyDescent="0.2">
      <c r="A10" s="163" t="s">
        <v>592</v>
      </c>
      <c r="B10" s="24"/>
      <c r="C10" s="24"/>
      <c r="D10" s="24"/>
      <c r="E10" s="24"/>
      <c r="F10" s="24"/>
      <c r="G10" s="247"/>
      <c r="H10" s="24"/>
      <c r="I10" s="24"/>
    </row>
    <row r="11" spans="1:10" ht="14.25" customHeight="1" x14ac:dyDescent="0.2">
      <c r="A11" s="150" t="s">
        <v>514</v>
      </c>
      <c r="B11" s="90"/>
      <c r="C11" s="24"/>
      <c r="D11" s="24"/>
      <c r="E11" s="24"/>
      <c r="F11" s="24"/>
      <c r="G11" s="247">
        <v>4</v>
      </c>
      <c r="H11" s="24">
        <v>4</v>
      </c>
      <c r="I11" s="24">
        <v>5</v>
      </c>
    </row>
    <row r="12" spans="1:10" ht="14.25" customHeight="1" x14ac:dyDescent="0.2">
      <c r="A12" s="150" t="s">
        <v>515</v>
      </c>
      <c r="B12" s="90"/>
      <c r="C12" s="24"/>
      <c r="D12" s="24"/>
      <c r="E12" s="24"/>
      <c r="F12" s="24"/>
      <c r="G12" s="247" t="s">
        <v>3</v>
      </c>
      <c r="H12" s="24" t="s">
        <v>3</v>
      </c>
      <c r="I12" s="24" t="s">
        <v>3</v>
      </c>
    </row>
    <row r="13" spans="1:10" ht="14.25" customHeight="1" x14ac:dyDescent="0.2">
      <c r="A13" s="150" t="s">
        <v>516</v>
      </c>
      <c r="B13" s="90"/>
      <c r="C13" s="24"/>
      <c r="D13" s="24"/>
      <c r="E13" s="24"/>
      <c r="F13" s="24"/>
      <c r="G13" s="247" t="s">
        <v>3</v>
      </c>
      <c r="H13" s="24" t="s">
        <v>3</v>
      </c>
      <c r="I13" s="24" t="s">
        <v>3</v>
      </c>
    </row>
    <row r="14" spans="1:10" ht="14.25" customHeight="1" x14ac:dyDescent="0.2">
      <c r="A14" s="163" t="s">
        <v>593</v>
      </c>
      <c r="B14" s="90"/>
      <c r="C14" s="24"/>
      <c r="D14" s="24"/>
      <c r="E14" s="24"/>
      <c r="F14" s="24"/>
      <c r="G14" s="247"/>
      <c r="H14" s="24"/>
      <c r="I14" s="24"/>
    </row>
    <row r="15" spans="1:10" ht="14.25" customHeight="1" x14ac:dyDescent="0.2">
      <c r="A15" s="150" t="s">
        <v>514</v>
      </c>
      <c r="B15" s="90"/>
      <c r="C15" s="24"/>
      <c r="D15" s="24"/>
      <c r="E15" s="24"/>
      <c r="F15" s="24"/>
      <c r="G15" s="247">
        <v>1</v>
      </c>
      <c r="H15" s="24" t="s">
        <v>3</v>
      </c>
      <c r="I15" s="24">
        <v>1</v>
      </c>
    </row>
    <row r="16" spans="1:10" ht="14.25" customHeight="1" x14ac:dyDescent="0.2">
      <c r="A16" s="150" t="s">
        <v>515</v>
      </c>
      <c r="B16" s="90"/>
      <c r="C16" s="24"/>
      <c r="D16" s="24"/>
      <c r="E16" s="24"/>
      <c r="F16" s="24"/>
      <c r="G16" s="247">
        <v>1</v>
      </c>
      <c r="H16" s="24">
        <v>3</v>
      </c>
      <c r="I16" s="24">
        <v>4</v>
      </c>
    </row>
    <row r="17" spans="1:9" ht="14.25" customHeight="1" x14ac:dyDescent="0.2">
      <c r="A17" s="150" t="s">
        <v>516</v>
      </c>
      <c r="B17" s="90"/>
      <c r="C17" s="24"/>
      <c r="D17" s="24"/>
      <c r="E17" s="24"/>
      <c r="F17" s="24"/>
      <c r="G17" s="247" t="s">
        <v>3</v>
      </c>
      <c r="H17" s="24" t="s">
        <v>3</v>
      </c>
      <c r="I17" s="24">
        <v>1</v>
      </c>
    </row>
    <row r="18" spans="1:9" ht="14.25" customHeight="1" x14ac:dyDescent="0.2">
      <c r="A18" s="163" t="s">
        <v>594</v>
      </c>
      <c r="B18" s="90"/>
      <c r="C18" s="24"/>
      <c r="D18" s="24"/>
      <c r="E18" s="24"/>
      <c r="F18" s="24"/>
      <c r="G18" s="247">
        <v>21</v>
      </c>
      <c r="H18" s="24">
        <v>21</v>
      </c>
      <c r="I18" s="24">
        <v>17</v>
      </c>
    </row>
    <row r="19" spans="1:9" ht="14.25" customHeight="1" x14ac:dyDescent="0.2">
      <c r="A19" s="163" t="s">
        <v>684</v>
      </c>
      <c r="B19" s="90"/>
      <c r="C19" s="24"/>
      <c r="D19" s="24"/>
      <c r="E19" s="24"/>
      <c r="F19" s="24"/>
      <c r="G19" s="247"/>
      <c r="H19" s="24"/>
      <c r="I19" s="24"/>
    </row>
    <row r="20" spans="1:9" ht="14.25" customHeight="1" x14ac:dyDescent="0.2">
      <c r="A20" s="150" t="s">
        <v>682</v>
      </c>
      <c r="B20" s="90"/>
      <c r="C20" s="24"/>
      <c r="D20" s="24"/>
      <c r="E20" s="24"/>
      <c r="F20" s="24"/>
      <c r="G20" s="247">
        <v>2</v>
      </c>
      <c r="H20" s="24"/>
      <c r="I20" s="24"/>
    </row>
    <row r="21" spans="1:9" ht="14.25" customHeight="1" x14ac:dyDescent="0.2">
      <c r="A21" s="150" t="s">
        <v>683</v>
      </c>
      <c r="B21" s="90"/>
      <c r="C21" s="24"/>
      <c r="D21" s="24"/>
      <c r="E21" s="24"/>
      <c r="F21" s="24"/>
      <c r="G21" s="247">
        <v>1</v>
      </c>
      <c r="H21" s="24"/>
      <c r="I21" s="24"/>
    </row>
    <row r="22" spans="1:9" ht="14.25" customHeight="1" x14ac:dyDescent="0.2">
      <c r="A22" s="163" t="s">
        <v>595</v>
      </c>
      <c r="B22" s="90"/>
      <c r="C22" s="24"/>
      <c r="D22" s="24"/>
      <c r="E22" s="24"/>
      <c r="F22" s="24"/>
      <c r="G22" s="247">
        <v>12</v>
      </c>
      <c r="H22" s="24">
        <v>10</v>
      </c>
      <c r="I22" s="24">
        <v>7</v>
      </c>
    </row>
    <row r="23" spans="1:9" ht="14.25" customHeight="1" x14ac:dyDescent="0.2">
      <c r="A23" s="163" t="s">
        <v>596</v>
      </c>
      <c r="B23" s="90"/>
      <c r="C23" s="24"/>
      <c r="D23" s="24"/>
      <c r="E23" s="24"/>
      <c r="F23" s="24"/>
      <c r="G23" s="247">
        <v>2</v>
      </c>
      <c r="H23" s="24">
        <v>3</v>
      </c>
      <c r="I23" s="24" t="s">
        <v>3</v>
      </c>
    </row>
    <row r="24" spans="1:9" ht="14.25" customHeight="1" x14ac:dyDescent="0.25">
      <c r="A24" s="8" t="s">
        <v>4</v>
      </c>
      <c r="B24" s="9"/>
      <c r="C24" s="9"/>
      <c r="D24" s="9"/>
      <c r="E24" s="102"/>
      <c r="F24" s="8"/>
      <c r="G24" s="248">
        <f>SUM(G7:G23)</f>
        <v>75</v>
      </c>
      <c r="H24" s="102">
        <f>SUM(H6:H23)</f>
        <v>80</v>
      </c>
      <c r="I24" s="102">
        <f>SUM(I6:I23)</f>
        <v>73</v>
      </c>
    </row>
    <row r="25" spans="1:9" ht="14.25" customHeight="1" x14ac:dyDescent="0.25">
      <c r="A25" s="1"/>
      <c r="E25" s="126"/>
      <c r="F25" s="1"/>
      <c r="G25" s="249"/>
      <c r="H25" s="126"/>
      <c r="I25" s="126"/>
    </row>
    <row r="26" spans="1:9" ht="14.25" customHeight="1" x14ac:dyDescent="0.25">
      <c r="A26" t="s">
        <v>685</v>
      </c>
      <c r="E26" s="126"/>
      <c r="F26" s="1"/>
      <c r="G26" s="249"/>
      <c r="H26" s="126"/>
      <c r="I26" s="126"/>
    </row>
    <row r="29" spans="1:9" ht="14.25" customHeight="1" x14ac:dyDescent="0.25">
      <c r="A29" s="98" t="s">
        <v>598</v>
      </c>
      <c r="B29" s="98"/>
      <c r="C29" s="98"/>
      <c r="D29" s="98"/>
      <c r="E29" s="98"/>
      <c r="F29" s="98"/>
      <c r="G29" s="98"/>
      <c r="H29" s="98"/>
      <c r="I29" s="98"/>
    </row>
    <row r="30" spans="1:9" ht="14.25" customHeight="1" x14ac:dyDescent="0.25">
      <c r="A30" s="103"/>
      <c r="B30" s="103"/>
      <c r="C30" s="103"/>
      <c r="D30" s="95"/>
      <c r="E30" s="95"/>
      <c r="F30" s="95"/>
      <c r="G30" s="237">
        <v>2025</v>
      </c>
      <c r="H30" s="116">
        <v>2024</v>
      </c>
      <c r="I30" s="116">
        <v>2023</v>
      </c>
    </row>
    <row r="31" spans="1:9" ht="13.75" customHeight="1" x14ac:dyDescent="0.2">
      <c r="A31" s="323" t="s">
        <v>714</v>
      </c>
      <c r="B31" s="323"/>
      <c r="C31" s="323"/>
      <c r="D31" s="323"/>
      <c r="E31" s="323"/>
      <c r="F31" s="323"/>
      <c r="G31" s="27">
        <v>10</v>
      </c>
      <c r="H31" s="24">
        <v>24</v>
      </c>
      <c r="I31" s="24">
        <v>23</v>
      </c>
    </row>
    <row r="32" spans="1:9" ht="54" customHeight="1" x14ac:dyDescent="0.2">
      <c r="A32" s="321" t="s">
        <v>597</v>
      </c>
      <c r="B32" s="322"/>
      <c r="C32" s="322"/>
      <c r="D32" s="322"/>
      <c r="E32" s="322"/>
      <c r="F32" s="322"/>
      <c r="G32" s="247">
        <v>32</v>
      </c>
      <c r="H32" s="24">
        <v>39</v>
      </c>
      <c r="I32" s="24">
        <v>42</v>
      </c>
    </row>
    <row r="33" spans="1:9" ht="14.25" customHeight="1" x14ac:dyDescent="0.25">
      <c r="A33" s="8" t="s">
        <v>4</v>
      </c>
      <c r="B33" s="9"/>
      <c r="C33" s="9"/>
      <c r="D33" s="9"/>
      <c r="E33" s="102"/>
      <c r="F33" s="8"/>
      <c r="G33" s="248">
        <v>42</v>
      </c>
      <c r="H33" s="102">
        <f>SUM(H31:H32)</f>
        <v>63</v>
      </c>
      <c r="I33" s="102">
        <f>SUM(I31:I32)</f>
        <v>65</v>
      </c>
    </row>
  </sheetData>
  <sheetProtection algorithmName="SHA-512" hashValue="/rKcPINWeiVXUhtDCol522g2qytKH728+f1dINf78/pGvutWKJa5AuutRyhB43EYit7GlSNvztneOxfpb+IvZw==" saltValue="eng84aWWYJJ/3CKbQKlLcQ==" spinCount="100000" sheet="1" objects="1" scenarios="1"/>
  <mergeCells count="3">
    <mergeCell ref="A32:F32"/>
    <mergeCell ref="A2:J2"/>
    <mergeCell ref="A31:F31"/>
  </mergeCells>
  <pageMargins left="0.70866141732283472" right="0.70866141732283472" top="0.78740157480314965" bottom="0.78740157480314965" header="0.31496062992125984" footer="0.31496062992125984"/>
  <pageSetup paperSize="9" scale="76" fitToHeight="0" orientation="portrait" r:id="rId1"/>
  <rowBreaks count="1" manualBreakCount="1">
    <brk id="2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0BC03-42CE-41BA-B0AD-E2F5C35B3C71}">
  <sheetPr>
    <pageSetUpPr fitToPage="1"/>
  </sheetPr>
  <dimension ref="A2:O396"/>
  <sheetViews>
    <sheetView showGridLines="0" zoomScale="120" zoomScaleNormal="120" workbookViewId="0">
      <selection activeCell="K21" sqref="K21"/>
    </sheetView>
  </sheetViews>
  <sheetFormatPr baseColWidth="10" defaultRowHeight="14.25" customHeight="1" x14ac:dyDescent="0.2"/>
  <cols>
    <col min="9" max="9" width="11.5" customWidth="1"/>
  </cols>
  <sheetData>
    <row r="2" spans="1:10" ht="14.25" customHeight="1" x14ac:dyDescent="0.25">
      <c r="A2" s="305" t="s">
        <v>585</v>
      </c>
      <c r="B2" s="305"/>
      <c r="C2" s="305"/>
      <c r="D2" s="305"/>
      <c r="E2" s="305"/>
      <c r="F2" s="305"/>
      <c r="G2" s="305"/>
      <c r="H2" s="305"/>
      <c r="I2" s="305"/>
      <c r="J2" s="305"/>
    </row>
    <row r="4" spans="1:10" ht="14.25" customHeight="1" x14ac:dyDescent="0.25">
      <c r="A4" s="320" t="s">
        <v>368</v>
      </c>
      <c r="B4" s="320"/>
      <c r="C4" s="320"/>
      <c r="D4" s="320"/>
      <c r="E4" s="320"/>
      <c r="F4" s="320"/>
      <c r="G4" s="320"/>
      <c r="H4" s="320"/>
      <c r="I4" s="320"/>
      <c r="J4" s="320"/>
    </row>
    <row r="6" spans="1:10" ht="14.25" customHeight="1" x14ac:dyDescent="0.25">
      <c r="A6" s="98" t="s">
        <v>396</v>
      </c>
      <c r="B6" s="98"/>
      <c r="C6" s="98"/>
      <c r="D6" s="98"/>
      <c r="E6" s="98"/>
      <c r="F6" s="98"/>
      <c r="G6" s="98"/>
      <c r="H6" s="98"/>
      <c r="I6" s="98"/>
    </row>
    <row r="7" spans="1:10" ht="27.85" customHeight="1" x14ac:dyDescent="0.25">
      <c r="A7" s="325" t="s">
        <v>330</v>
      </c>
      <c r="B7" s="326"/>
      <c r="C7" s="326"/>
      <c r="D7" s="326"/>
      <c r="E7" s="326"/>
      <c r="F7" s="326"/>
      <c r="G7" s="237">
        <v>2025</v>
      </c>
      <c r="H7" s="116">
        <v>2024</v>
      </c>
      <c r="I7" s="116">
        <v>2023</v>
      </c>
    </row>
    <row r="8" spans="1:10" ht="14.25" customHeight="1" x14ac:dyDescent="0.2">
      <c r="A8" s="90" t="s">
        <v>0</v>
      </c>
      <c r="B8" s="90"/>
      <c r="C8" s="24"/>
      <c r="D8" s="24"/>
      <c r="E8" s="24"/>
      <c r="F8" s="24"/>
      <c r="G8" s="27">
        <v>269</v>
      </c>
      <c r="H8" s="24">
        <v>244</v>
      </c>
      <c r="I8" s="24">
        <v>243</v>
      </c>
    </row>
    <row r="9" spans="1:10" ht="14.25" customHeight="1" x14ac:dyDescent="0.2">
      <c r="A9" s="90" t="s">
        <v>1</v>
      </c>
      <c r="B9" s="90"/>
      <c r="C9" s="24"/>
      <c r="D9" s="24"/>
      <c r="E9" s="24"/>
      <c r="F9" s="24"/>
      <c r="G9" s="27" t="s">
        <v>689</v>
      </c>
      <c r="H9" s="24">
        <v>191</v>
      </c>
      <c r="I9" s="24">
        <v>198</v>
      </c>
    </row>
    <row r="10" spans="1:10" ht="14.25" customHeight="1" x14ac:dyDescent="0.25">
      <c r="A10" s="8" t="s">
        <v>4</v>
      </c>
      <c r="B10" s="9"/>
      <c r="C10" s="9"/>
      <c r="D10" s="9"/>
      <c r="E10" s="102"/>
      <c r="F10" s="8"/>
      <c r="G10" s="8">
        <v>439</v>
      </c>
      <c r="H10" s="102">
        <v>435</v>
      </c>
      <c r="I10" s="8">
        <v>441</v>
      </c>
    </row>
    <row r="12" spans="1:10" ht="27.65" customHeight="1" x14ac:dyDescent="0.2">
      <c r="A12" s="285" t="s">
        <v>691</v>
      </c>
      <c r="B12" s="285"/>
      <c r="C12" s="285"/>
      <c r="D12" s="285"/>
      <c r="E12" s="285"/>
      <c r="F12" s="285"/>
      <c r="G12" s="285"/>
      <c r="H12" s="285"/>
      <c r="I12" s="285"/>
    </row>
    <row r="15" spans="1:10" ht="14.25" customHeight="1" x14ac:dyDescent="0.25">
      <c r="A15" s="98" t="s">
        <v>395</v>
      </c>
      <c r="B15" s="98"/>
      <c r="C15" s="98"/>
      <c r="D15" s="98"/>
      <c r="E15" s="98"/>
      <c r="F15" s="98"/>
      <c r="G15" s="98"/>
      <c r="H15" s="98"/>
      <c r="I15" s="98"/>
    </row>
    <row r="16" spans="1:10" ht="14.25" customHeight="1" x14ac:dyDescent="0.25">
      <c r="A16" s="103"/>
      <c r="B16" s="103"/>
      <c r="C16" s="103"/>
      <c r="D16" s="95"/>
      <c r="E16" s="95"/>
      <c r="F16" s="95"/>
      <c r="G16" s="237">
        <v>2025</v>
      </c>
      <c r="H16" s="116">
        <v>2024</v>
      </c>
      <c r="I16" s="116">
        <v>2023</v>
      </c>
    </row>
    <row r="17" spans="1:9" ht="14.25" customHeight="1" x14ac:dyDescent="0.2">
      <c r="A17" s="90" t="s">
        <v>7</v>
      </c>
      <c r="B17" s="90"/>
      <c r="C17" s="24"/>
      <c r="D17" s="24"/>
      <c r="E17" s="24"/>
      <c r="F17" s="24"/>
      <c r="G17" s="27">
        <v>24</v>
      </c>
      <c r="H17" s="24">
        <v>17</v>
      </c>
      <c r="I17" s="24">
        <v>22</v>
      </c>
    </row>
    <row r="18" spans="1:9" ht="14.25" customHeight="1" x14ac:dyDescent="0.2">
      <c r="A18" s="90" t="s">
        <v>8</v>
      </c>
      <c r="B18" s="90"/>
      <c r="C18" s="24"/>
      <c r="D18" s="24"/>
      <c r="E18" s="24"/>
      <c r="F18" s="24"/>
      <c r="G18" s="27">
        <v>27</v>
      </c>
      <c r="H18" s="24">
        <v>17</v>
      </c>
      <c r="I18" s="24">
        <v>20</v>
      </c>
    </row>
    <row r="19" spans="1:9" ht="14.25" customHeight="1" x14ac:dyDescent="0.2">
      <c r="A19" s="90" t="s">
        <v>9</v>
      </c>
      <c r="B19" s="90"/>
      <c r="C19" s="24"/>
      <c r="D19" s="24"/>
      <c r="E19" s="24"/>
      <c r="F19" s="24"/>
      <c r="G19" s="27">
        <v>17</v>
      </c>
      <c r="H19" s="24">
        <v>18</v>
      </c>
      <c r="I19" s="24">
        <v>21</v>
      </c>
    </row>
    <row r="20" spans="1:9" ht="14.25" customHeight="1" x14ac:dyDescent="0.2">
      <c r="A20" s="90" t="s">
        <v>11</v>
      </c>
      <c r="B20" s="90"/>
      <c r="C20" s="24"/>
      <c r="D20" s="24"/>
      <c r="E20" s="24"/>
      <c r="F20" s="24"/>
      <c r="G20" s="27">
        <v>8</v>
      </c>
      <c r="H20" s="24">
        <v>4</v>
      </c>
      <c r="I20" s="24">
        <v>6</v>
      </c>
    </row>
    <row r="21" spans="1:9" ht="14.25" customHeight="1" x14ac:dyDescent="0.2">
      <c r="A21" s="90" t="s">
        <v>12</v>
      </c>
      <c r="B21" s="90"/>
      <c r="C21" s="24"/>
      <c r="D21" s="24"/>
      <c r="E21" s="24"/>
      <c r="F21" s="24"/>
      <c r="G21" s="27">
        <v>10</v>
      </c>
      <c r="H21" s="24">
        <v>7</v>
      </c>
      <c r="I21" s="24">
        <v>5</v>
      </c>
    </row>
    <row r="22" spans="1:9" ht="14.25" customHeight="1" x14ac:dyDescent="0.2">
      <c r="A22" s="90" t="s">
        <v>13</v>
      </c>
      <c r="B22" s="90"/>
      <c r="C22" s="24"/>
      <c r="D22" s="24"/>
      <c r="E22" s="24"/>
      <c r="F22" s="24"/>
      <c r="G22" s="27">
        <v>76</v>
      </c>
      <c r="H22" s="24">
        <v>76</v>
      </c>
      <c r="I22" s="24">
        <v>86</v>
      </c>
    </row>
    <row r="23" spans="1:9" ht="14.25" customHeight="1" x14ac:dyDescent="0.2">
      <c r="A23" s="90" t="s">
        <v>14</v>
      </c>
      <c r="B23" s="90"/>
      <c r="C23" s="24"/>
      <c r="D23" s="24"/>
      <c r="E23" s="24"/>
      <c r="F23" s="24"/>
      <c r="G23" s="27">
        <v>19</v>
      </c>
      <c r="H23" s="24">
        <v>12</v>
      </c>
      <c r="I23" s="24">
        <v>23</v>
      </c>
    </row>
    <row r="24" spans="1:9" ht="14.25" customHeight="1" x14ac:dyDescent="0.2">
      <c r="A24" s="90" t="s">
        <v>113</v>
      </c>
      <c r="B24" s="90"/>
      <c r="C24" s="24"/>
      <c r="D24" s="24"/>
      <c r="E24" s="24"/>
      <c r="F24" s="24"/>
      <c r="G24" s="27">
        <v>4</v>
      </c>
      <c r="H24" s="24">
        <v>4</v>
      </c>
      <c r="I24" s="24">
        <v>6</v>
      </c>
    </row>
    <row r="25" spans="1:9" ht="14.25" customHeight="1" x14ac:dyDescent="0.2">
      <c r="A25" s="90" t="s">
        <v>15</v>
      </c>
      <c r="B25" s="90"/>
      <c r="C25" s="24"/>
      <c r="D25" s="24"/>
      <c r="E25" s="24"/>
      <c r="F25" s="24"/>
      <c r="G25" s="27">
        <v>6</v>
      </c>
      <c r="H25" s="24">
        <v>11</v>
      </c>
      <c r="I25" s="24">
        <v>8</v>
      </c>
    </row>
    <row r="26" spans="1:9" ht="14.25" customHeight="1" x14ac:dyDescent="0.25">
      <c r="A26" s="8" t="s">
        <v>4</v>
      </c>
      <c r="B26" s="9"/>
      <c r="C26" s="9"/>
      <c r="D26" s="9"/>
      <c r="E26" s="102"/>
      <c r="F26" s="8"/>
      <c r="G26" s="8">
        <f>SUM(G17:G25)</f>
        <v>191</v>
      </c>
      <c r="H26" s="102">
        <v>166</v>
      </c>
      <c r="I26" s="8">
        <v>197</v>
      </c>
    </row>
    <row r="28" spans="1:9" ht="14.25" customHeight="1" x14ac:dyDescent="0.2">
      <c r="A28" s="90" t="s">
        <v>17</v>
      </c>
      <c r="B28" s="90"/>
      <c r="C28" s="24"/>
      <c r="D28" s="24"/>
      <c r="E28" s="24"/>
      <c r="F28" s="24"/>
      <c r="G28" s="27">
        <v>248</v>
      </c>
      <c r="H28" s="24">
        <v>269</v>
      </c>
      <c r="I28" s="24">
        <v>244</v>
      </c>
    </row>
    <row r="29" spans="1:9" ht="14.25" customHeight="1" x14ac:dyDescent="0.25">
      <c r="A29" s="8" t="s">
        <v>4</v>
      </c>
      <c r="B29" s="9"/>
      <c r="C29" s="9"/>
      <c r="D29" s="9"/>
      <c r="E29" s="102"/>
      <c r="F29" s="8"/>
      <c r="G29" s="8">
        <v>439</v>
      </c>
      <c r="H29" s="102">
        <v>435</v>
      </c>
      <c r="I29" s="8">
        <v>441</v>
      </c>
    </row>
    <row r="32" spans="1:9" ht="14.25" customHeight="1" x14ac:dyDescent="0.25">
      <c r="A32" s="98" t="s">
        <v>394</v>
      </c>
      <c r="B32" s="98"/>
      <c r="C32" s="98"/>
      <c r="D32" s="98"/>
      <c r="E32" s="98"/>
      <c r="F32" s="98"/>
      <c r="G32" s="98"/>
      <c r="H32" s="98"/>
      <c r="I32" s="98"/>
    </row>
    <row r="33" spans="1:9" ht="14.25" customHeight="1" x14ac:dyDescent="0.25">
      <c r="A33" s="103"/>
      <c r="B33" s="103"/>
      <c r="C33" s="103"/>
      <c r="D33" s="95"/>
      <c r="E33" s="95"/>
      <c r="F33" s="95"/>
      <c r="G33" s="237">
        <v>2025</v>
      </c>
      <c r="H33" s="116">
        <v>2024</v>
      </c>
      <c r="I33" s="116">
        <v>2023</v>
      </c>
    </row>
    <row r="34" spans="1:9" ht="14.25" customHeight="1" x14ac:dyDescent="0.2">
      <c r="A34" s="90" t="s">
        <v>18</v>
      </c>
      <c r="B34" s="90"/>
      <c r="C34" s="24"/>
      <c r="D34" s="24"/>
      <c r="E34" s="24"/>
      <c r="F34" s="24"/>
      <c r="G34" s="27"/>
      <c r="H34" s="24"/>
      <c r="I34" s="24"/>
    </row>
    <row r="35" spans="1:9" ht="14.25" customHeight="1" x14ac:dyDescent="0.2">
      <c r="A35" s="90" t="s">
        <v>19</v>
      </c>
      <c r="B35" s="90"/>
      <c r="C35" s="24"/>
      <c r="D35" s="24"/>
      <c r="E35" s="24"/>
      <c r="F35" s="24"/>
      <c r="G35" s="27">
        <v>4</v>
      </c>
      <c r="H35" s="24">
        <v>1</v>
      </c>
      <c r="I35" s="24">
        <v>1</v>
      </c>
    </row>
    <row r="36" spans="1:9" ht="14.25" customHeight="1" x14ac:dyDescent="0.2">
      <c r="A36" s="90" t="s">
        <v>331</v>
      </c>
      <c r="B36" s="90"/>
      <c r="C36" s="24"/>
      <c r="D36" s="24"/>
      <c r="E36" s="24"/>
      <c r="F36" s="24"/>
      <c r="G36" s="27">
        <v>44</v>
      </c>
      <c r="H36" s="24">
        <v>47</v>
      </c>
      <c r="I36" s="24">
        <v>63</v>
      </c>
    </row>
    <row r="37" spans="1:9" ht="14.25" customHeight="1" x14ac:dyDescent="0.2">
      <c r="A37" s="90" t="s">
        <v>21</v>
      </c>
      <c r="B37" s="90"/>
      <c r="C37" s="24"/>
      <c r="D37" s="24"/>
      <c r="E37" s="24"/>
      <c r="F37" s="24"/>
      <c r="G37" s="27">
        <v>2</v>
      </c>
      <c r="H37" s="24">
        <v>3</v>
      </c>
      <c r="I37" s="24">
        <v>6</v>
      </c>
    </row>
    <row r="38" spans="1:9" ht="14.25" customHeight="1" x14ac:dyDescent="0.2">
      <c r="A38" s="90" t="s">
        <v>22</v>
      </c>
      <c r="B38" s="90"/>
      <c r="C38" s="24"/>
      <c r="D38" s="24"/>
      <c r="E38" s="24"/>
      <c r="F38" s="24"/>
      <c r="G38" s="27">
        <v>4</v>
      </c>
      <c r="H38" s="24">
        <v>5</v>
      </c>
      <c r="I38" s="24">
        <v>3</v>
      </c>
    </row>
    <row r="39" spans="1:9" ht="14.25" customHeight="1" x14ac:dyDescent="0.2">
      <c r="A39" s="90" t="s">
        <v>23</v>
      </c>
      <c r="B39" s="90"/>
      <c r="C39" s="24"/>
      <c r="D39" s="24"/>
      <c r="E39" s="24"/>
      <c r="F39" s="24"/>
      <c r="G39" s="27">
        <v>1</v>
      </c>
      <c r="H39" s="24">
        <v>1</v>
      </c>
      <c r="I39" s="24">
        <v>3</v>
      </c>
    </row>
    <row r="40" spans="1:9" ht="14.25" customHeight="1" x14ac:dyDescent="0.2">
      <c r="A40" s="90" t="s">
        <v>24</v>
      </c>
      <c r="B40" s="90"/>
      <c r="C40" s="24"/>
      <c r="D40" s="24"/>
      <c r="E40" s="24"/>
      <c r="F40" s="24"/>
      <c r="G40" s="27">
        <v>1</v>
      </c>
      <c r="H40" s="24">
        <v>1</v>
      </c>
      <c r="I40" s="24">
        <v>2</v>
      </c>
    </row>
    <row r="41" spans="1:9" ht="14.25" customHeight="1" x14ac:dyDescent="0.2">
      <c r="A41" s="90" t="s">
        <v>25</v>
      </c>
      <c r="B41" s="90"/>
      <c r="C41" s="24"/>
      <c r="D41" s="24"/>
      <c r="E41" s="24"/>
      <c r="F41" s="24"/>
      <c r="G41" s="27">
        <v>15</v>
      </c>
      <c r="H41" s="24">
        <v>18</v>
      </c>
      <c r="I41" s="24">
        <v>17</v>
      </c>
    </row>
    <row r="42" spans="1:9" ht="14.25" customHeight="1" x14ac:dyDescent="0.2">
      <c r="A42" s="90" t="s">
        <v>26</v>
      </c>
      <c r="B42" s="90"/>
      <c r="C42" s="24"/>
      <c r="D42" s="24"/>
      <c r="E42" s="24"/>
      <c r="F42" s="24"/>
      <c r="G42" s="27">
        <v>3</v>
      </c>
      <c r="H42" s="24">
        <v>3</v>
      </c>
      <c r="I42" s="24">
        <v>3</v>
      </c>
    </row>
    <row r="43" spans="1:9" ht="14.25" customHeight="1" x14ac:dyDescent="0.2">
      <c r="A43" s="90" t="s">
        <v>27</v>
      </c>
      <c r="B43" s="90"/>
      <c r="C43" s="24"/>
      <c r="D43" s="24"/>
      <c r="E43" s="24"/>
      <c r="F43" s="24"/>
      <c r="G43" s="27">
        <v>28</v>
      </c>
      <c r="H43" s="24">
        <v>24</v>
      </c>
      <c r="I43" s="24">
        <v>26</v>
      </c>
    </row>
    <row r="44" spans="1:9" ht="14.25" customHeight="1" x14ac:dyDescent="0.2">
      <c r="A44" s="90" t="s">
        <v>28</v>
      </c>
      <c r="B44" s="90"/>
      <c r="C44" s="24"/>
      <c r="D44" s="24"/>
      <c r="E44" s="24"/>
      <c r="F44" s="24"/>
      <c r="G44" s="27">
        <v>12</v>
      </c>
      <c r="H44" s="24">
        <v>8</v>
      </c>
      <c r="I44" s="24">
        <v>8</v>
      </c>
    </row>
    <row r="45" spans="1:9" ht="14.25" customHeight="1" x14ac:dyDescent="0.2">
      <c r="A45" s="90" t="s">
        <v>29</v>
      </c>
      <c r="B45" s="90"/>
      <c r="C45" s="24"/>
      <c r="D45" s="24"/>
      <c r="E45" s="24"/>
      <c r="F45" s="24"/>
      <c r="G45" s="27">
        <v>13</v>
      </c>
      <c r="H45" s="24">
        <v>13</v>
      </c>
      <c r="I45" s="24">
        <v>12</v>
      </c>
    </row>
    <row r="46" spans="1:9" ht="14.25" customHeight="1" x14ac:dyDescent="0.2">
      <c r="A46" s="90" t="s">
        <v>30</v>
      </c>
      <c r="B46" s="90"/>
      <c r="C46" s="24"/>
      <c r="D46" s="24"/>
      <c r="E46" s="24"/>
      <c r="F46" s="24"/>
      <c r="G46" s="27">
        <v>17</v>
      </c>
      <c r="H46" s="24">
        <v>11</v>
      </c>
      <c r="I46" s="24">
        <v>11</v>
      </c>
    </row>
    <row r="47" spans="1:9" ht="14.25" customHeight="1" x14ac:dyDescent="0.2">
      <c r="A47" s="90" t="s">
        <v>31</v>
      </c>
      <c r="B47" s="90"/>
      <c r="C47" s="24"/>
      <c r="D47" s="24"/>
      <c r="E47" s="24"/>
      <c r="F47" s="24"/>
      <c r="G47" s="27">
        <v>1</v>
      </c>
      <c r="H47" s="24">
        <v>1</v>
      </c>
      <c r="I47" s="24" t="s">
        <v>3</v>
      </c>
    </row>
    <row r="48" spans="1:9" ht="14.25" customHeight="1" x14ac:dyDescent="0.2">
      <c r="A48" s="90" t="s">
        <v>32</v>
      </c>
      <c r="B48" s="90"/>
      <c r="C48" s="24"/>
      <c r="D48" s="24"/>
      <c r="E48" s="24"/>
      <c r="F48" s="24"/>
      <c r="G48" s="27">
        <v>4</v>
      </c>
      <c r="H48" s="24">
        <v>1</v>
      </c>
      <c r="I48" s="24">
        <v>1</v>
      </c>
    </row>
    <row r="49" spans="1:10" ht="14.25" customHeight="1" x14ac:dyDescent="0.2">
      <c r="A49" s="90" t="s">
        <v>33</v>
      </c>
      <c r="B49" s="90"/>
      <c r="C49" s="24"/>
      <c r="D49" s="24"/>
      <c r="E49" s="24"/>
      <c r="F49" s="24"/>
      <c r="G49" s="27" t="s">
        <v>3</v>
      </c>
      <c r="H49" s="24" t="s">
        <v>3</v>
      </c>
      <c r="I49" s="24" t="s">
        <v>3</v>
      </c>
    </row>
    <row r="50" spans="1:10" ht="14.25" customHeight="1" x14ac:dyDescent="0.2">
      <c r="A50" s="90" t="s">
        <v>34</v>
      </c>
      <c r="B50" s="90"/>
      <c r="C50" s="24"/>
      <c r="D50" s="24"/>
      <c r="E50" s="24"/>
      <c r="F50" s="24"/>
      <c r="G50" s="27" t="s">
        <v>3</v>
      </c>
      <c r="H50" s="24">
        <v>2</v>
      </c>
      <c r="I50" s="24">
        <v>1</v>
      </c>
    </row>
    <row r="51" spans="1:10" ht="14.25" customHeight="1" x14ac:dyDescent="0.2">
      <c r="A51" s="90" t="s">
        <v>35</v>
      </c>
      <c r="B51" s="90"/>
      <c r="C51" s="24"/>
      <c r="D51" s="24"/>
      <c r="E51" s="24"/>
      <c r="F51" s="24"/>
      <c r="G51" s="27">
        <v>1</v>
      </c>
      <c r="H51" s="24">
        <v>2</v>
      </c>
      <c r="I51" s="24">
        <v>1</v>
      </c>
    </row>
    <row r="52" spans="1:10" ht="14.25" customHeight="1" x14ac:dyDescent="0.2">
      <c r="A52" s="90" t="s">
        <v>36</v>
      </c>
      <c r="B52" s="90"/>
      <c r="C52" s="24"/>
      <c r="D52" s="24"/>
      <c r="E52" s="24"/>
      <c r="F52" s="24"/>
      <c r="G52" s="27">
        <v>8</v>
      </c>
      <c r="H52" s="24">
        <v>6</v>
      </c>
      <c r="I52" s="24">
        <v>10</v>
      </c>
    </row>
    <row r="53" spans="1:10" ht="14.25" customHeight="1" x14ac:dyDescent="0.2">
      <c r="A53" s="90" t="s">
        <v>37</v>
      </c>
      <c r="B53" s="90"/>
      <c r="C53" s="24"/>
      <c r="D53" s="24"/>
      <c r="E53" s="24"/>
      <c r="F53" s="24"/>
      <c r="G53" s="27">
        <v>16</v>
      </c>
      <c r="H53" s="24">
        <v>7</v>
      </c>
      <c r="I53" s="24">
        <v>16</v>
      </c>
    </row>
    <row r="54" spans="1:10" ht="14.25" customHeight="1" x14ac:dyDescent="0.2">
      <c r="A54" s="90" t="s">
        <v>38</v>
      </c>
      <c r="B54" s="90"/>
      <c r="C54" s="24"/>
      <c r="D54" s="24"/>
      <c r="E54" s="24"/>
      <c r="F54" s="24"/>
      <c r="G54" s="27" t="s">
        <v>3</v>
      </c>
      <c r="H54" s="24" t="s">
        <v>3</v>
      </c>
      <c r="I54" s="24" t="s">
        <v>3</v>
      </c>
    </row>
    <row r="55" spans="1:10" ht="14.25" customHeight="1" x14ac:dyDescent="0.2">
      <c r="A55" s="90" t="s">
        <v>39</v>
      </c>
      <c r="B55" s="90"/>
      <c r="C55" s="24"/>
      <c r="D55" s="24"/>
      <c r="E55" s="24"/>
      <c r="F55" s="24"/>
      <c r="G55" s="27" t="s">
        <v>3</v>
      </c>
      <c r="H55" s="24">
        <v>2</v>
      </c>
      <c r="I55" s="24">
        <v>2</v>
      </c>
    </row>
    <row r="56" spans="1:10" ht="14.25" customHeight="1" x14ac:dyDescent="0.2">
      <c r="A56" s="90" t="s">
        <v>40</v>
      </c>
      <c r="B56" s="90"/>
      <c r="C56" s="24"/>
      <c r="D56" s="24"/>
      <c r="E56" s="24"/>
      <c r="F56" s="24"/>
      <c r="G56" s="27">
        <v>14</v>
      </c>
      <c r="H56" s="24">
        <v>8</v>
      </c>
      <c r="I56" s="24">
        <v>9</v>
      </c>
    </row>
    <row r="57" spans="1:10" ht="14.25" customHeight="1" x14ac:dyDescent="0.2">
      <c r="A57" s="90" t="s">
        <v>41</v>
      </c>
      <c r="B57" s="90"/>
      <c r="C57" s="24"/>
      <c r="D57" s="24"/>
      <c r="E57" s="24"/>
      <c r="F57" s="24"/>
      <c r="G57" s="27">
        <v>3</v>
      </c>
      <c r="H57" s="24">
        <v>2</v>
      </c>
      <c r="I57" s="24">
        <v>2</v>
      </c>
    </row>
    <row r="58" spans="1:10" ht="14.25" customHeight="1" x14ac:dyDescent="0.25">
      <c r="A58" s="8" t="s">
        <v>4</v>
      </c>
      <c r="B58" s="9"/>
      <c r="C58" s="9"/>
      <c r="D58" s="9"/>
      <c r="E58" s="102"/>
      <c r="F58" s="8"/>
      <c r="G58" s="8">
        <f>SUM(G35:G57)</f>
        <v>191</v>
      </c>
      <c r="H58" s="102">
        <v>166</v>
      </c>
      <c r="I58" s="8">
        <v>197</v>
      </c>
    </row>
    <row r="61" spans="1:10" ht="14.25" customHeight="1" x14ac:dyDescent="0.25">
      <c r="A61" s="98" t="s">
        <v>715</v>
      </c>
      <c r="B61" s="98"/>
      <c r="C61" s="98"/>
      <c r="D61" s="98"/>
      <c r="E61" s="98"/>
      <c r="F61" s="98"/>
      <c r="G61" s="98"/>
      <c r="H61" s="98"/>
      <c r="I61" s="98"/>
      <c r="J61" s="131"/>
    </row>
    <row r="63" spans="1:10" ht="14.25" customHeight="1" x14ac:dyDescent="0.25">
      <c r="A63" s="117" t="s">
        <v>571</v>
      </c>
      <c r="B63" s="117"/>
      <c r="C63" s="117"/>
      <c r="D63" s="117"/>
      <c r="E63" s="117"/>
      <c r="F63" s="45"/>
      <c r="G63" s="45">
        <v>2025</v>
      </c>
      <c r="H63" s="45">
        <v>2024</v>
      </c>
      <c r="I63" s="45">
        <v>2023</v>
      </c>
    </row>
    <row r="64" spans="1:10" ht="14.25" customHeight="1" x14ac:dyDescent="0.2">
      <c r="A64" s="207" t="s">
        <v>44</v>
      </c>
      <c r="B64" s="35" t="s">
        <v>572</v>
      </c>
      <c r="C64" s="35"/>
      <c r="D64" s="35"/>
      <c r="E64" s="35"/>
      <c r="F64" s="35"/>
      <c r="G64" s="35">
        <v>29</v>
      </c>
      <c r="H64" s="15">
        <v>11</v>
      </c>
      <c r="I64" s="35">
        <v>30</v>
      </c>
    </row>
    <row r="65" spans="1:12" ht="14.25" customHeight="1" x14ac:dyDescent="0.2">
      <c r="A65" s="37" t="s">
        <v>48</v>
      </c>
      <c r="B65" s="14" t="s">
        <v>572</v>
      </c>
      <c r="C65" s="14"/>
      <c r="D65" s="14"/>
      <c r="E65" s="14"/>
      <c r="F65" s="14"/>
      <c r="G65" s="14">
        <v>34</v>
      </c>
      <c r="H65" s="15">
        <v>40</v>
      </c>
      <c r="I65" s="14">
        <v>39</v>
      </c>
    </row>
    <row r="66" spans="1:12" ht="14.25" customHeight="1" x14ac:dyDescent="0.2">
      <c r="A66" s="24" t="s">
        <v>49</v>
      </c>
      <c r="B66" s="14" t="s">
        <v>572</v>
      </c>
      <c r="C66" s="14"/>
      <c r="D66" s="14"/>
      <c r="E66" s="14"/>
      <c r="F66" s="15"/>
      <c r="G66" s="15">
        <v>19</v>
      </c>
      <c r="H66" s="15">
        <v>20</v>
      </c>
      <c r="I66" s="15">
        <v>20</v>
      </c>
    </row>
    <row r="67" spans="1:12" ht="14.25" customHeight="1" x14ac:dyDescent="0.2">
      <c r="A67" s="24" t="s">
        <v>50</v>
      </c>
      <c r="B67" s="14" t="s">
        <v>572</v>
      </c>
      <c r="C67" s="14"/>
      <c r="D67" s="14"/>
      <c r="E67" s="14"/>
      <c r="F67" s="15"/>
      <c r="G67" s="15">
        <v>13</v>
      </c>
      <c r="H67" s="15">
        <v>22</v>
      </c>
      <c r="I67" s="15">
        <v>22</v>
      </c>
    </row>
    <row r="68" spans="1:12" ht="14.25" customHeight="1" x14ac:dyDescent="0.2">
      <c r="A68" s="37" t="s">
        <v>51</v>
      </c>
      <c r="B68" s="14" t="s">
        <v>572</v>
      </c>
      <c r="C68" s="14"/>
      <c r="D68" s="14"/>
      <c r="E68" s="14"/>
      <c r="F68" s="15"/>
      <c r="G68" s="15">
        <v>39</v>
      </c>
      <c r="H68" s="15">
        <v>26</v>
      </c>
      <c r="I68" s="15">
        <v>22</v>
      </c>
    </row>
    <row r="69" spans="1:12" ht="14.25" customHeight="1" x14ac:dyDescent="0.2">
      <c r="A69" s="37" t="s">
        <v>45</v>
      </c>
      <c r="B69" s="14" t="s">
        <v>572</v>
      </c>
      <c r="C69" s="14"/>
      <c r="D69" s="14"/>
      <c r="E69" s="14"/>
      <c r="F69" s="15"/>
      <c r="G69" s="15">
        <v>16</v>
      </c>
      <c r="H69" s="15">
        <v>13</v>
      </c>
      <c r="I69" s="15">
        <v>28</v>
      </c>
    </row>
    <row r="70" spans="1:12" ht="14.25" customHeight="1" x14ac:dyDescent="0.2">
      <c r="A70" s="209" t="s">
        <v>46</v>
      </c>
      <c r="B70" s="176" t="s">
        <v>572</v>
      </c>
      <c r="C70" s="176"/>
      <c r="D70" s="176"/>
      <c r="E70" s="176"/>
      <c r="F70" s="210"/>
      <c r="G70" s="210">
        <v>24</v>
      </c>
      <c r="H70" s="15">
        <v>18</v>
      </c>
      <c r="I70" s="210">
        <v>28</v>
      </c>
    </row>
    <row r="71" spans="1:12" ht="14.25" customHeight="1" x14ac:dyDescent="0.2">
      <c r="A71" s="19" t="s">
        <v>234</v>
      </c>
      <c r="B71" t="s">
        <v>572</v>
      </c>
      <c r="F71" s="5"/>
      <c r="G71" s="5">
        <v>17</v>
      </c>
      <c r="H71" s="15">
        <v>16</v>
      </c>
      <c r="I71" s="5">
        <v>8</v>
      </c>
    </row>
    <row r="72" spans="1:12" ht="14.25" customHeight="1" x14ac:dyDescent="0.25">
      <c r="A72" s="26" t="s">
        <v>4</v>
      </c>
      <c r="B72" s="9"/>
      <c r="C72" s="9"/>
      <c r="D72" s="9"/>
      <c r="E72" s="9"/>
      <c r="F72" s="10"/>
      <c r="G72" s="10">
        <f>SUM(G64:G71)</f>
        <v>191</v>
      </c>
      <c r="H72" s="121">
        <f>SUM(H64:H71)</f>
        <v>166</v>
      </c>
      <c r="I72" s="121">
        <f>SUM(I64:I71)</f>
        <v>197</v>
      </c>
    </row>
    <row r="73" spans="1:12" ht="14.25" customHeight="1" x14ac:dyDescent="0.25">
      <c r="A73" s="31"/>
      <c r="F73" s="25"/>
      <c r="G73" s="25"/>
      <c r="H73" s="132"/>
    </row>
    <row r="74" spans="1:12" ht="14.25" customHeight="1" x14ac:dyDescent="0.25">
      <c r="A74" s="31"/>
      <c r="F74" s="25"/>
      <c r="G74" s="25"/>
      <c r="H74" s="132"/>
    </row>
    <row r="75" spans="1:12" ht="14.25" customHeight="1" x14ac:dyDescent="0.2">
      <c r="A75" s="314" t="s">
        <v>613</v>
      </c>
      <c r="B75" s="314"/>
      <c r="C75" s="314"/>
      <c r="D75" s="314"/>
      <c r="E75" s="314"/>
      <c r="F75" s="314"/>
    </row>
    <row r="76" spans="1:12" ht="14.25" customHeight="1" x14ac:dyDescent="0.25">
      <c r="A76" s="35">
        <v>2025</v>
      </c>
      <c r="B76" s="35">
        <v>2024</v>
      </c>
      <c r="C76" s="35">
        <v>2023</v>
      </c>
      <c r="D76" s="35">
        <v>2022</v>
      </c>
      <c r="E76" s="35">
        <v>2021</v>
      </c>
      <c r="F76" s="35">
        <v>2020</v>
      </c>
      <c r="G76" s="35">
        <v>2019</v>
      </c>
      <c r="H76" s="35">
        <v>2018</v>
      </c>
      <c r="I76" s="35">
        <v>2017</v>
      </c>
      <c r="J76" s="36">
        <v>2016</v>
      </c>
      <c r="K76" s="211" t="s">
        <v>4</v>
      </c>
    </row>
    <row r="77" spans="1:12" ht="14.25" customHeight="1" x14ac:dyDescent="0.25">
      <c r="A77" s="14">
        <v>120</v>
      </c>
      <c r="B77" s="14">
        <v>66</v>
      </c>
      <c r="C77" s="14">
        <v>28</v>
      </c>
      <c r="D77" s="14">
        <v>13</v>
      </c>
      <c r="E77" s="101">
        <v>11</v>
      </c>
      <c r="F77" s="101">
        <v>5</v>
      </c>
      <c r="G77" s="15">
        <v>2</v>
      </c>
      <c r="H77" s="101">
        <v>1</v>
      </c>
      <c r="I77" s="15">
        <v>1</v>
      </c>
      <c r="J77" s="101">
        <v>1</v>
      </c>
      <c r="K77" s="246">
        <f>SUM(A77:J77)</f>
        <v>248</v>
      </c>
    </row>
    <row r="78" spans="1:12" ht="14.25" customHeight="1" x14ac:dyDescent="0.25">
      <c r="A78" s="250" t="s">
        <v>703</v>
      </c>
      <c r="B78" s="250" t="s">
        <v>696</v>
      </c>
      <c r="C78" s="250" t="s">
        <v>704</v>
      </c>
      <c r="D78" s="250" t="s">
        <v>700</v>
      </c>
      <c r="E78" s="250" t="s">
        <v>705</v>
      </c>
      <c r="F78" s="250" t="s">
        <v>699</v>
      </c>
      <c r="G78" s="255" t="s">
        <v>702</v>
      </c>
      <c r="H78" s="250" t="s">
        <v>700</v>
      </c>
      <c r="I78" s="250" t="s">
        <v>700</v>
      </c>
      <c r="J78" s="250" t="s">
        <v>702</v>
      </c>
      <c r="K78" s="251" t="s">
        <v>706</v>
      </c>
      <c r="L78" s="18"/>
    </row>
    <row r="79" spans="1:12" ht="14.25" customHeight="1" x14ac:dyDescent="0.25">
      <c r="A79" s="214"/>
      <c r="B79" s="214"/>
      <c r="C79" s="214"/>
      <c r="D79" s="214"/>
      <c r="E79" s="214"/>
      <c r="F79" s="214"/>
      <c r="G79" s="214"/>
      <c r="H79" s="214"/>
      <c r="I79" s="214"/>
      <c r="J79" s="215"/>
    </row>
    <row r="82" spans="1:11" ht="14.25" customHeight="1" x14ac:dyDescent="0.25">
      <c r="A82" s="154" t="s">
        <v>398</v>
      </c>
      <c r="B82" s="154"/>
      <c r="C82" s="154"/>
      <c r="D82" s="154"/>
      <c r="E82" s="154"/>
      <c r="F82" s="154"/>
      <c r="G82" s="154"/>
      <c r="H82" s="154"/>
    </row>
    <row r="83" spans="1:11" ht="14.25" customHeight="1" x14ac:dyDescent="0.25">
      <c r="A83" s="124"/>
      <c r="B83" s="124"/>
      <c r="C83" s="124"/>
      <c r="D83" s="124"/>
      <c r="E83" s="124"/>
      <c r="F83" s="124"/>
      <c r="G83" s="124"/>
      <c r="H83" s="124"/>
      <c r="K83" s="125"/>
    </row>
    <row r="84" spans="1:11" ht="14.25" customHeight="1" x14ac:dyDescent="0.25">
      <c r="A84" s="98" t="s">
        <v>412</v>
      </c>
      <c r="B84" s="98"/>
      <c r="C84" s="98"/>
      <c r="D84" s="98"/>
      <c r="E84" s="98"/>
      <c r="F84" s="98"/>
      <c r="G84" s="98"/>
      <c r="H84" s="98"/>
      <c r="I84" s="98"/>
    </row>
    <row r="85" spans="1:11" ht="14.25" customHeight="1" x14ac:dyDescent="0.25">
      <c r="A85" s="124"/>
      <c r="B85" s="124"/>
      <c r="C85" s="124"/>
      <c r="D85" s="124"/>
      <c r="E85" s="124"/>
      <c r="F85" s="124"/>
      <c r="G85" s="124"/>
      <c r="H85" s="124"/>
      <c r="I85" s="124"/>
    </row>
    <row r="86" spans="1:11" ht="14.25" customHeight="1" x14ac:dyDescent="0.25">
      <c r="A86" s="98" t="s">
        <v>59</v>
      </c>
      <c r="B86" s="98"/>
      <c r="C86" s="98"/>
      <c r="D86" s="98"/>
      <c r="E86" s="98"/>
      <c r="F86" s="98"/>
      <c r="G86" s="98"/>
      <c r="H86" s="98"/>
      <c r="I86" s="98"/>
    </row>
    <row r="87" spans="1:11" ht="14.25" customHeight="1" x14ac:dyDescent="0.25">
      <c r="A87" s="103"/>
      <c r="B87" s="103"/>
      <c r="C87" s="103"/>
      <c r="D87" s="95"/>
      <c r="E87" s="95"/>
      <c r="F87" s="95"/>
      <c r="G87" s="237">
        <v>2025</v>
      </c>
      <c r="H87" s="116">
        <v>2024</v>
      </c>
      <c r="I87" s="116">
        <v>2023</v>
      </c>
    </row>
    <row r="88" spans="1:11" ht="14.25" customHeight="1" x14ac:dyDescent="0.2">
      <c r="A88" s="90" t="s">
        <v>0</v>
      </c>
      <c r="B88" s="90"/>
      <c r="C88" s="24"/>
      <c r="D88" s="24"/>
      <c r="E88" s="24"/>
      <c r="F88" s="24"/>
      <c r="G88" s="27">
        <v>193</v>
      </c>
      <c r="H88" s="24">
        <v>178</v>
      </c>
      <c r="I88" s="24">
        <v>150</v>
      </c>
    </row>
    <row r="89" spans="1:11" ht="14.25" customHeight="1" x14ac:dyDescent="0.2">
      <c r="A89" s="90" t="s">
        <v>1</v>
      </c>
      <c r="B89" s="90"/>
      <c r="C89" s="24"/>
      <c r="D89" s="24"/>
      <c r="E89" s="24"/>
      <c r="F89" s="24"/>
      <c r="G89" s="27">
        <v>500</v>
      </c>
      <c r="H89" s="24">
        <v>398</v>
      </c>
      <c r="I89" s="24">
        <v>393</v>
      </c>
    </row>
    <row r="90" spans="1:11" ht="14.25" customHeight="1" x14ac:dyDescent="0.25">
      <c r="A90" s="8" t="s">
        <v>4</v>
      </c>
      <c r="B90" s="9"/>
      <c r="C90" s="9"/>
      <c r="D90" s="9"/>
      <c r="E90" s="102"/>
      <c r="F90" s="8"/>
      <c r="G90" s="8">
        <v>693</v>
      </c>
      <c r="H90" s="102">
        <v>576</v>
      </c>
      <c r="I90" s="8">
        <v>543</v>
      </c>
    </row>
    <row r="93" spans="1:11" ht="14.25" customHeight="1" x14ac:dyDescent="0.25">
      <c r="A93" s="98" t="s">
        <v>62</v>
      </c>
      <c r="B93" s="98"/>
      <c r="C93" s="98"/>
      <c r="D93" s="98"/>
      <c r="E93" s="98"/>
      <c r="F93" s="98"/>
      <c r="G93" s="98"/>
      <c r="H93" s="98"/>
      <c r="I93" s="98"/>
    </row>
    <row r="94" spans="1:11" ht="14.25" customHeight="1" x14ac:dyDescent="0.25">
      <c r="A94" s="103"/>
      <c r="B94" s="103"/>
      <c r="C94" s="103"/>
      <c r="D94" s="95"/>
      <c r="E94" s="95"/>
      <c r="F94" s="95"/>
      <c r="G94" s="237">
        <v>2025</v>
      </c>
      <c r="H94" s="116">
        <v>2024</v>
      </c>
      <c r="I94" s="116">
        <v>2023</v>
      </c>
    </row>
    <row r="95" spans="1:11" ht="14.25" customHeight="1" x14ac:dyDescent="0.2">
      <c r="A95" s="90" t="s">
        <v>7</v>
      </c>
      <c r="B95" s="90"/>
      <c r="C95" s="24"/>
      <c r="D95" s="24"/>
      <c r="E95" s="24"/>
      <c r="F95" s="24"/>
      <c r="G95" s="27">
        <v>223</v>
      </c>
      <c r="H95" s="24">
        <v>218</v>
      </c>
      <c r="I95" s="24">
        <v>206</v>
      </c>
    </row>
    <row r="96" spans="1:11" ht="14.25" customHeight="1" x14ac:dyDescent="0.2">
      <c r="A96" s="90" t="s">
        <v>8</v>
      </c>
      <c r="B96" s="90"/>
      <c r="C96" s="24"/>
      <c r="D96" s="24"/>
      <c r="E96" s="24"/>
      <c r="F96" s="24"/>
      <c r="G96" s="27">
        <v>23</v>
      </c>
      <c r="H96" s="24">
        <v>15</v>
      </c>
      <c r="I96" s="24">
        <v>12</v>
      </c>
    </row>
    <row r="97" spans="1:9" ht="14.25" customHeight="1" x14ac:dyDescent="0.2">
      <c r="A97" s="90" t="s">
        <v>9</v>
      </c>
      <c r="B97" s="90"/>
      <c r="C97" s="24"/>
      <c r="D97" s="24"/>
      <c r="E97" s="24"/>
      <c r="F97" s="24"/>
      <c r="G97" s="27">
        <v>18</v>
      </c>
      <c r="H97" s="24">
        <v>20</v>
      </c>
      <c r="I97" s="24">
        <v>14</v>
      </c>
    </row>
    <row r="98" spans="1:9" ht="14.25" customHeight="1" x14ac:dyDescent="0.2">
      <c r="A98" s="90" t="s">
        <v>11</v>
      </c>
      <c r="B98" s="90"/>
      <c r="C98" s="24"/>
      <c r="D98" s="24"/>
      <c r="E98" s="24"/>
      <c r="F98" s="24"/>
      <c r="G98" s="27">
        <v>4</v>
      </c>
      <c r="H98" s="24">
        <v>2</v>
      </c>
      <c r="I98" s="24">
        <v>4</v>
      </c>
    </row>
    <row r="99" spans="1:9" ht="14.25" customHeight="1" x14ac:dyDescent="0.2">
      <c r="A99" s="90" t="s">
        <v>12</v>
      </c>
      <c r="B99" s="90"/>
      <c r="C99" s="24"/>
      <c r="D99" s="24"/>
      <c r="E99" s="24"/>
      <c r="F99" s="24"/>
      <c r="G99" s="27">
        <v>20</v>
      </c>
      <c r="H99" s="24">
        <v>20</v>
      </c>
      <c r="I99" s="24">
        <v>13</v>
      </c>
    </row>
    <row r="100" spans="1:9" ht="14.25" customHeight="1" x14ac:dyDescent="0.2">
      <c r="A100" s="90" t="s">
        <v>13</v>
      </c>
      <c r="B100" s="90"/>
      <c r="C100" s="24"/>
      <c r="D100" s="24"/>
      <c r="E100" s="24"/>
      <c r="F100" s="24"/>
      <c r="G100" s="27">
        <v>108</v>
      </c>
      <c r="H100" s="24">
        <v>70</v>
      </c>
      <c r="I100" s="24">
        <v>71</v>
      </c>
    </row>
    <row r="101" spans="1:9" ht="14.25" customHeight="1" x14ac:dyDescent="0.2">
      <c r="A101" s="90" t="s">
        <v>14</v>
      </c>
      <c r="B101" s="90"/>
      <c r="C101" s="24"/>
      <c r="D101" s="24"/>
      <c r="E101" s="24"/>
      <c r="F101" s="24"/>
      <c r="G101" s="27">
        <v>28</v>
      </c>
      <c r="H101" s="24">
        <v>20</v>
      </c>
      <c r="I101" s="24">
        <v>30</v>
      </c>
    </row>
    <row r="102" spans="1:9" ht="14.25" customHeight="1" x14ac:dyDescent="0.2">
      <c r="A102" s="90" t="s">
        <v>113</v>
      </c>
      <c r="B102" s="90"/>
      <c r="C102" s="24"/>
      <c r="D102" s="24"/>
      <c r="E102" s="24"/>
      <c r="F102" s="24"/>
      <c r="G102" s="27">
        <v>5</v>
      </c>
      <c r="H102" s="24">
        <v>2</v>
      </c>
      <c r="I102" s="24">
        <v>4</v>
      </c>
    </row>
    <row r="103" spans="1:9" ht="14.25" customHeight="1" x14ac:dyDescent="0.2">
      <c r="A103" s="90" t="s">
        <v>15</v>
      </c>
      <c r="B103" s="90"/>
      <c r="C103" s="24"/>
      <c r="D103" s="24"/>
      <c r="E103" s="24"/>
      <c r="F103" s="24"/>
      <c r="G103" s="27">
        <v>13</v>
      </c>
      <c r="H103" s="24">
        <v>16</v>
      </c>
      <c r="I103" s="24">
        <v>11</v>
      </c>
    </row>
    <row r="104" spans="1:9" ht="14.25" customHeight="1" x14ac:dyDescent="0.25">
      <c r="A104" s="8" t="s">
        <v>4</v>
      </c>
      <c r="B104" s="9"/>
      <c r="C104" s="9"/>
      <c r="D104" s="9"/>
      <c r="E104" s="102"/>
      <c r="F104" s="8"/>
      <c r="G104" s="8">
        <f>SUM(G95:G103)</f>
        <v>442</v>
      </c>
      <c r="H104" s="102">
        <v>383</v>
      </c>
      <c r="I104" s="8">
        <v>365</v>
      </c>
    </row>
    <row r="106" spans="1:9" ht="14.25" customHeight="1" x14ac:dyDescent="0.2">
      <c r="A106" s="90" t="s">
        <v>17</v>
      </c>
      <c r="B106" s="90"/>
      <c r="C106" s="24"/>
      <c r="D106" s="24"/>
      <c r="E106" s="24"/>
      <c r="F106" s="24"/>
      <c r="G106" s="27">
        <v>251</v>
      </c>
      <c r="H106" s="24">
        <v>193</v>
      </c>
      <c r="I106" s="24">
        <v>178</v>
      </c>
    </row>
    <row r="107" spans="1:9" ht="14.25" customHeight="1" x14ac:dyDescent="0.25">
      <c r="A107" s="8" t="s">
        <v>4</v>
      </c>
      <c r="B107" s="9"/>
      <c r="C107" s="9"/>
      <c r="D107" s="9"/>
      <c r="E107" s="102"/>
      <c r="F107" s="8"/>
      <c r="G107" s="8">
        <v>693</v>
      </c>
      <c r="H107" s="102">
        <v>576</v>
      </c>
      <c r="I107" s="8">
        <v>543</v>
      </c>
    </row>
    <row r="110" spans="1:9" ht="14.25" customHeight="1" x14ac:dyDescent="0.25">
      <c r="A110" s="98" t="s">
        <v>63</v>
      </c>
      <c r="B110" s="98"/>
      <c r="C110" s="98"/>
      <c r="D110" s="98"/>
      <c r="E110" s="98"/>
      <c r="F110" s="98"/>
      <c r="G110" s="98"/>
      <c r="H110" s="98"/>
      <c r="I110" s="98"/>
    </row>
    <row r="111" spans="1:9" ht="14.25" customHeight="1" x14ac:dyDescent="0.25">
      <c r="A111" s="103"/>
      <c r="B111" s="103"/>
      <c r="C111" s="103"/>
      <c r="D111" s="95"/>
      <c r="E111" s="95"/>
      <c r="F111" s="95"/>
      <c r="G111" s="237">
        <v>2025</v>
      </c>
      <c r="H111" s="116">
        <v>2024</v>
      </c>
      <c r="I111" s="116">
        <v>2023</v>
      </c>
    </row>
    <row r="112" spans="1:9" ht="14.25" customHeight="1" x14ac:dyDescent="0.2">
      <c r="A112" s="90" t="s">
        <v>18</v>
      </c>
      <c r="B112" s="90"/>
      <c r="C112" s="24"/>
      <c r="D112" s="24"/>
      <c r="E112" s="24"/>
      <c r="F112" s="24"/>
      <c r="G112" s="27"/>
      <c r="H112" s="24"/>
      <c r="I112" s="24"/>
    </row>
    <row r="113" spans="1:10" ht="14.25" customHeight="1" x14ac:dyDescent="0.2">
      <c r="A113" s="90" t="s">
        <v>332</v>
      </c>
      <c r="B113" s="90"/>
      <c r="C113" s="24"/>
      <c r="D113" s="24"/>
      <c r="E113" s="24"/>
      <c r="F113" s="24"/>
      <c r="G113" s="27">
        <v>241</v>
      </c>
      <c r="H113" s="24">
        <v>194</v>
      </c>
      <c r="I113" s="24">
        <v>213</v>
      </c>
    </row>
    <row r="114" spans="1:10" ht="14.25" customHeight="1" x14ac:dyDescent="0.2">
      <c r="A114" s="104" t="s">
        <v>690</v>
      </c>
      <c r="B114" s="104"/>
      <c r="C114" s="105"/>
      <c r="D114" s="105"/>
      <c r="E114" s="105"/>
      <c r="F114" s="105"/>
      <c r="G114" s="105" t="s">
        <v>687</v>
      </c>
      <c r="H114" s="105">
        <v>152</v>
      </c>
      <c r="I114" s="105">
        <v>170</v>
      </c>
    </row>
    <row r="115" spans="1:10" ht="14.25" customHeight="1" x14ac:dyDescent="0.2">
      <c r="A115" s="104" t="s">
        <v>686</v>
      </c>
      <c r="B115" s="104"/>
      <c r="C115" s="105"/>
      <c r="D115" s="105"/>
      <c r="E115" s="105"/>
      <c r="F115" s="105"/>
      <c r="G115" s="105">
        <v>34</v>
      </c>
      <c r="H115" s="105"/>
      <c r="I115" s="105"/>
    </row>
    <row r="116" spans="1:10" ht="14.25" customHeight="1" x14ac:dyDescent="0.2">
      <c r="A116" s="90" t="s">
        <v>25</v>
      </c>
      <c r="B116" s="90"/>
      <c r="C116" s="24"/>
      <c r="D116" s="24"/>
      <c r="E116" s="24"/>
      <c r="F116" s="24"/>
      <c r="G116" s="27">
        <v>12</v>
      </c>
      <c r="H116" s="24">
        <v>14</v>
      </c>
      <c r="I116" s="24">
        <v>23</v>
      </c>
    </row>
    <row r="117" spans="1:10" ht="14.25" customHeight="1" x14ac:dyDescent="0.2">
      <c r="A117" s="90" t="s">
        <v>26</v>
      </c>
      <c r="B117" s="90"/>
      <c r="C117" s="24"/>
      <c r="D117" s="24"/>
      <c r="E117" s="24"/>
      <c r="F117" s="24"/>
      <c r="G117" s="27">
        <v>17</v>
      </c>
      <c r="H117" s="24">
        <v>11</v>
      </c>
      <c r="I117" s="24">
        <v>9</v>
      </c>
    </row>
    <row r="118" spans="1:10" ht="14.25" customHeight="1" x14ac:dyDescent="0.2">
      <c r="A118" s="90" t="s">
        <v>27</v>
      </c>
      <c r="B118" s="90"/>
      <c r="C118" s="24"/>
      <c r="D118" s="24"/>
      <c r="E118" s="24"/>
      <c r="F118" s="24"/>
      <c r="G118" s="27">
        <v>73</v>
      </c>
      <c r="H118" s="24">
        <v>51</v>
      </c>
      <c r="I118" s="24">
        <v>46</v>
      </c>
    </row>
    <row r="119" spans="1:10" ht="14.25" customHeight="1" x14ac:dyDescent="0.2">
      <c r="A119" s="90" t="s">
        <v>29</v>
      </c>
      <c r="B119" s="90"/>
      <c r="C119" s="24"/>
      <c r="D119" s="24"/>
      <c r="E119" s="24"/>
      <c r="F119" s="24"/>
      <c r="G119" s="27">
        <v>13</v>
      </c>
      <c r="H119" s="24">
        <v>14</v>
      </c>
      <c r="I119" s="24">
        <v>10</v>
      </c>
    </row>
    <row r="120" spans="1:10" ht="14.25" customHeight="1" x14ac:dyDescent="0.2">
      <c r="A120" s="90" t="s">
        <v>30</v>
      </c>
      <c r="B120" s="90"/>
      <c r="C120" s="24"/>
      <c r="D120" s="24"/>
      <c r="E120" s="24"/>
      <c r="F120" s="24"/>
      <c r="G120" s="27">
        <v>38</v>
      </c>
      <c r="H120" s="24">
        <v>26</v>
      </c>
      <c r="I120" s="24">
        <v>14</v>
      </c>
    </row>
    <row r="121" spans="1:10" ht="14.25" customHeight="1" x14ac:dyDescent="0.2">
      <c r="A121" s="90" t="s">
        <v>36</v>
      </c>
      <c r="B121" s="90"/>
      <c r="C121" s="24"/>
      <c r="D121" s="24"/>
      <c r="E121" s="24"/>
      <c r="F121" s="24"/>
      <c r="G121" s="27">
        <v>6</v>
      </c>
      <c r="H121" s="24">
        <v>13</v>
      </c>
      <c r="I121" s="24">
        <v>10</v>
      </c>
    </row>
    <row r="122" spans="1:10" ht="14.25" customHeight="1" x14ac:dyDescent="0.2">
      <c r="A122" s="90" t="s">
        <v>41</v>
      </c>
      <c r="B122" s="90"/>
      <c r="C122" s="24"/>
      <c r="D122" s="24"/>
      <c r="E122" s="24"/>
      <c r="F122" s="24"/>
      <c r="G122" s="27">
        <v>42</v>
      </c>
      <c r="H122" s="24">
        <v>60</v>
      </c>
      <c r="I122" s="24">
        <v>40</v>
      </c>
    </row>
    <row r="123" spans="1:10" ht="14.25" customHeight="1" x14ac:dyDescent="0.25">
      <c r="A123" s="8" t="s">
        <v>4</v>
      </c>
      <c r="B123" s="9"/>
      <c r="C123" s="9"/>
      <c r="D123" s="9"/>
      <c r="E123" s="102"/>
      <c r="F123" s="8"/>
      <c r="G123" s="8">
        <v>442</v>
      </c>
      <c r="H123" s="102">
        <v>383</v>
      </c>
      <c r="I123" s="8">
        <v>365</v>
      </c>
    </row>
    <row r="125" spans="1:10" ht="27.65" customHeight="1" x14ac:dyDescent="0.2">
      <c r="A125" s="324" t="s">
        <v>713</v>
      </c>
      <c r="B125" s="324"/>
      <c r="C125" s="324"/>
      <c r="D125" s="324"/>
      <c r="E125" s="324"/>
      <c r="F125" s="324"/>
      <c r="G125" s="324"/>
      <c r="H125" s="324"/>
      <c r="I125" s="324"/>
    </row>
    <row r="128" spans="1:10" ht="14.25" customHeight="1" x14ac:dyDescent="0.25">
      <c r="A128" s="98" t="s">
        <v>68</v>
      </c>
      <c r="B128" s="98"/>
      <c r="C128" s="98"/>
      <c r="D128" s="98"/>
      <c r="E128" s="98"/>
      <c r="F128" s="98"/>
      <c r="G128" s="98"/>
      <c r="H128" s="98"/>
      <c r="I128" s="98"/>
      <c r="J128" s="131"/>
    </row>
    <row r="130" spans="1:10" ht="14.25" customHeight="1" x14ac:dyDescent="0.25">
      <c r="A130" s="117" t="s">
        <v>571</v>
      </c>
      <c r="B130" s="117"/>
      <c r="C130" s="117"/>
      <c r="D130" s="117"/>
      <c r="E130" s="117"/>
      <c r="F130" s="45"/>
      <c r="G130" s="45">
        <v>2025</v>
      </c>
      <c r="H130" s="45">
        <v>2024</v>
      </c>
      <c r="I130" s="45">
        <v>2023</v>
      </c>
    </row>
    <row r="131" spans="1:10" ht="14.25" customHeight="1" x14ac:dyDescent="0.2">
      <c r="A131" s="207" t="s">
        <v>44</v>
      </c>
      <c r="B131" s="35" t="s">
        <v>572</v>
      </c>
      <c r="C131" s="35"/>
      <c r="D131" s="35"/>
      <c r="E131" s="35"/>
      <c r="F131" s="35"/>
      <c r="G131" s="35">
        <v>219</v>
      </c>
      <c r="H131" s="15">
        <v>204</v>
      </c>
      <c r="I131" s="35">
        <v>218</v>
      </c>
    </row>
    <row r="132" spans="1:10" ht="14.25" customHeight="1" x14ac:dyDescent="0.2">
      <c r="A132" s="37" t="s">
        <v>48</v>
      </c>
      <c r="B132" s="14" t="s">
        <v>572</v>
      </c>
      <c r="C132" s="14"/>
      <c r="D132" s="14"/>
      <c r="E132" s="14"/>
      <c r="F132" s="14"/>
      <c r="G132" s="14">
        <v>116</v>
      </c>
      <c r="H132" s="15">
        <v>87</v>
      </c>
      <c r="I132" s="14">
        <v>74</v>
      </c>
    </row>
    <row r="133" spans="1:10" ht="14.25" customHeight="1" x14ac:dyDescent="0.2">
      <c r="A133" s="24" t="s">
        <v>49</v>
      </c>
      <c r="B133" s="14" t="s">
        <v>572</v>
      </c>
      <c r="C133" s="14"/>
      <c r="D133" s="14"/>
      <c r="E133" s="14"/>
      <c r="F133" s="15"/>
      <c r="G133" s="14">
        <v>36</v>
      </c>
      <c r="H133" s="15">
        <v>29</v>
      </c>
      <c r="I133" s="14">
        <v>38</v>
      </c>
    </row>
    <row r="134" spans="1:10" ht="14.25" customHeight="1" x14ac:dyDescent="0.2">
      <c r="A134" s="24" t="s">
        <v>50</v>
      </c>
      <c r="B134" s="14" t="s">
        <v>572</v>
      </c>
      <c r="C134" s="14"/>
      <c r="D134" s="14"/>
      <c r="E134" s="14"/>
      <c r="F134" s="15"/>
      <c r="G134" s="14">
        <v>22</v>
      </c>
      <c r="H134" s="15">
        <v>19</v>
      </c>
      <c r="I134" s="14">
        <v>10</v>
      </c>
    </row>
    <row r="135" spans="1:10" ht="14.25" customHeight="1" x14ac:dyDescent="0.2">
      <c r="A135" s="37" t="s">
        <v>51</v>
      </c>
      <c r="B135" s="14" t="s">
        <v>572</v>
      </c>
      <c r="C135" s="14"/>
      <c r="D135" s="14"/>
      <c r="E135" s="14"/>
      <c r="F135" s="15"/>
      <c r="G135" s="14">
        <v>20</v>
      </c>
      <c r="H135" s="15">
        <v>21</v>
      </c>
      <c r="I135" s="14">
        <v>10</v>
      </c>
    </row>
    <row r="136" spans="1:10" ht="14.25" customHeight="1" x14ac:dyDescent="0.2">
      <c r="A136" s="37" t="s">
        <v>45</v>
      </c>
      <c r="B136" s="14" t="s">
        <v>572</v>
      </c>
      <c r="C136" s="14"/>
      <c r="D136" s="14"/>
      <c r="E136" s="14"/>
      <c r="F136" s="15"/>
      <c r="G136" s="14">
        <v>15</v>
      </c>
      <c r="H136" s="15">
        <v>12</v>
      </c>
      <c r="I136" s="14">
        <v>8</v>
      </c>
    </row>
    <row r="137" spans="1:10" ht="14.25" customHeight="1" x14ac:dyDescent="0.2">
      <c r="A137" s="209" t="s">
        <v>46</v>
      </c>
      <c r="B137" s="176" t="s">
        <v>572</v>
      </c>
      <c r="C137" s="176"/>
      <c r="D137" s="176"/>
      <c r="E137" s="176"/>
      <c r="F137" s="210"/>
      <c r="G137" s="176">
        <v>4</v>
      </c>
      <c r="H137" s="15">
        <v>6</v>
      </c>
      <c r="I137" s="176">
        <v>4</v>
      </c>
    </row>
    <row r="138" spans="1:10" ht="14.25" customHeight="1" x14ac:dyDescent="0.2">
      <c r="A138" s="19" t="s">
        <v>234</v>
      </c>
      <c r="B138" t="s">
        <v>572</v>
      </c>
      <c r="F138" s="5"/>
      <c r="G138">
        <v>10</v>
      </c>
      <c r="H138" s="15">
        <v>5</v>
      </c>
      <c r="I138">
        <v>3</v>
      </c>
    </row>
    <row r="139" spans="1:10" ht="14.25" customHeight="1" x14ac:dyDescent="0.25">
      <c r="A139" s="26" t="s">
        <v>4</v>
      </c>
      <c r="B139" s="9"/>
      <c r="C139" s="9"/>
      <c r="D139" s="9"/>
      <c r="E139" s="9"/>
      <c r="F139" s="10"/>
      <c r="G139" s="10">
        <f>SUM(G131:G138)</f>
        <v>442</v>
      </c>
      <c r="H139" s="121">
        <f>SUM(H131:H138)</f>
        <v>383</v>
      </c>
      <c r="I139" s="121">
        <f>SUM(I131:I138)</f>
        <v>365</v>
      </c>
    </row>
    <row r="140" spans="1:10" ht="14.25" customHeight="1" x14ac:dyDescent="0.25">
      <c r="A140" s="31"/>
      <c r="F140" s="25"/>
      <c r="G140" s="25"/>
      <c r="H140" s="132"/>
    </row>
    <row r="142" spans="1:10" ht="14.25" customHeight="1" x14ac:dyDescent="0.2">
      <c r="A142" s="314" t="s">
        <v>613</v>
      </c>
      <c r="B142" s="314"/>
      <c r="C142" s="314"/>
      <c r="D142" s="314"/>
      <c r="E142" s="314"/>
      <c r="F142" s="314"/>
    </row>
    <row r="143" spans="1:10" ht="14.25" customHeight="1" x14ac:dyDescent="0.25">
      <c r="A143" s="35">
        <v>2025</v>
      </c>
      <c r="B143" s="35">
        <v>2024</v>
      </c>
      <c r="C143" s="35">
        <v>2023</v>
      </c>
      <c r="D143" s="35">
        <v>2022</v>
      </c>
      <c r="E143" s="35">
        <v>2021</v>
      </c>
      <c r="F143" s="35">
        <v>2020</v>
      </c>
      <c r="G143" s="35">
        <v>2019</v>
      </c>
      <c r="H143" s="35">
        <v>2018</v>
      </c>
      <c r="I143" s="36">
        <v>2017</v>
      </c>
      <c r="J143" s="211" t="s">
        <v>4</v>
      </c>
    </row>
    <row r="144" spans="1:10" ht="14.25" customHeight="1" x14ac:dyDescent="0.25">
      <c r="A144" s="14">
        <v>206</v>
      </c>
      <c r="B144" s="14">
        <v>31</v>
      </c>
      <c r="C144" s="14">
        <v>6</v>
      </c>
      <c r="D144" s="14">
        <v>2</v>
      </c>
      <c r="E144" s="101">
        <v>3</v>
      </c>
      <c r="F144" s="27" t="s">
        <v>3</v>
      </c>
      <c r="G144" s="15">
        <v>1</v>
      </c>
      <c r="H144" s="101">
        <v>1</v>
      </c>
      <c r="I144" s="15">
        <v>1</v>
      </c>
      <c r="J144" s="245">
        <f>SUM(A144:I144)</f>
        <v>251</v>
      </c>
    </row>
    <row r="145" spans="1:11" ht="14.25" customHeight="1" x14ac:dyDescent="0.25">
      <c r="A145" s="250" t="s">
        <v>696</v>
      </c>
      <c r="B145" s="250" t="s">
        <v>697</v>
      </c>
      <c r="C145" s="250" t="s">
        <v>698</v>
      </c>
      <c r="D145" s="255" t="s">
        <v>702</v>
      </c>
      <c r="E145" s="250" t="s">
        <v>699</v>
      </c>
      <c r="F145" s="255" t="s">
        <v>702</v>
      </c>
      <c r="G145" s="255" t="s">
        <v>702</v>
      </c>
      <c r="H145" s="250" t="s">
        <v>700</v>
      </c>
      <c r="I145" s="250" t="s">
        <v>700</v>
      </c>
      <c r="J145" s="251" t="s">
        <v>701</v>
      </c>
      <c r="K145" s="18"/>
    </row>
    <row r="146" spans="1:11" ht="14.25" customHeight="1" x14ac:dyDescent="0.25">
      <c r="A146" s="214"/>
      <c r="B146" s="214"/>
      <c r="C146" s="214"/>
      <c r="D146" s="214"/>
      <c r="E146" s="214"/>
      <c r="F146" s="214"/>
      <c r="G146" s="214"/>
      <c r="H146" s="214"/>
      <c r="I146" s="214"/>
      <c r="J146" s="215"/>
    </row>
    <row r="148" spans="1:11" ht="14.25" customHeight="1" x14ac:dyDescent="0.25">
      <c r="A148" s="98" t="s">
        <v>415</v>
      </c>
      <c r="B148" s="98"/>
      <c r="C148" s="98"/>
      <c r="D148" s="98"/>
      <c r="E148" s="98"/>
      <c r="F148" s="98"/>
      <c r="G148" s="98"/>
      <c r="H148" s="98"/>
      <c r="I148" s="98"/>
    </row>
    <row r="149" spans="1:11" ht="14.25" customHeight="1" x14ac:dyDescent="0.25">
      <c r="A149" s="124"/>
      <c r="B149" s="124"/>
      <c r="C149" s="124"/>
      <c r="D149" s="124"/>
      <c r="E149" s="124"/>
      <c r="F149" s="124"/>
      <c r="G149" s="124"/>
      <c r="H149" s="124"/>
      <c r="I149" s="124"/>
    </row>
    <row r="150" spans="1:11" ht="14.25" customHeight="1" x14ac:dyDescent="0.25">
      <c r="A150" s="98" t="s">
        <v>414</v>
      </c>
      <c r="B150" s="98"/>
      <c r="C150" s="98"/>
      <c r="D150" s="98"/>
      <c r="E150" s="98"/>
      <c r="F150" s="98"/>
      <c r="G150" s="98"/>
      <c r="H150" s="98"/>
      <c r="I150" s="98"/>
    </row>
    <row r="151" spans="1:11" ht="14.25" customHeight="1" x14ac:dyDescent="0.25">
      <c r="A151" s="124"/>
      <c r="B151" s="124"/>
      <c r="C151" s="124"/>
      <c r="D151" s="124"/>
      <c r="E151" s="124"/>
      <c r="F151" s="124"/>
      <c r="G151" s="124"/>
      <c r="H151" s="124"/>
      <c r="I151" s="124"/>
    </row>
    <row r="152" spans="1:11" ht="14.25" customHeight="1" x14ac:dyDescent="0.25">
      <c r="A152" s="98" t="s">
        <v>413</v>
      </c>
      <c r="B152" s="98"/>
      <c r="C152" s="98"/>
      <c r="D152" s="98"/>
      <c r="E152" s="98"/>
      <c r="F152" s="98"/>
      <c r="G152" s="98"/>
      <c r="H152" s="98"/>
      <c r="I152" s="98"/>
    </row>
    <row r="153" spans="1:11" ht="14.25" customHeight="1" x14ac:dyDescent="0.25">
      <c r="A153" s="103"/>
      <c r="B153" s="103"/>
      <c r="C153" s="103"/>
      <c r="D153" s="95"/>
      <c r="E153" s="95"/>
      <c r="F153" s="95"/>
      <c r="G153" s="237">
        <v>2025</v>
      </c>
      <c r="H153" s="116">
        <v>2024</v>
      </c>
      <c r="I153" s="116">
        <v>2023</v>
      </c>
    </row>
    <row r="154" spans="1:11" ht="14.25" customHeight="1" x14ac:dyDescent="0.2">
      <c r="A154" s="90" t="s">
        <v>0</v>
      </c>
      <c r="B154" s="90"/>
      <c r="C154" s="24"/>
      <c r="D154" s="24"/>
      <c r="E154" s="24"/>
      <c r="F154" s="24"/>
      <c r="G154" s="27">
        <v>261</v>
      </c>
      <c r="H154" s="100">
        <v>238</v>
      </c>
      <c r="I154" s="100">
        <v>195</v>
      </c>
    </row>
    <row r="155" spans="1:11" ht="14.25" customHeight="1" x14ac:dyDescent="0.2">
      <c r="A155" s="90" t="s">
        <v>1</v>
      </c>
      <c r="B155" s="90"/>
      <c r="C155" s="24"/>
      <c r="D155" s="24"/>
      <c r="E155" s="24"/>
      <c r="F155" s="24"/>
      <c r="G155" s="27">
        <v>976</v>
      </c>
      <c r="H155" s="100">
        <v>1081</v>
      </c>
      <c r="I155" s="100">
        <v>1024</v>
      </c>
    </row>
    <row r="156" spans="1:11" s="44" customFormat="1" ht="14.25" customHeight="1" x14ac:dyDescent="0.2">
      <c r="A156" s="282" t="s">
        <v>688</v>
      </c>
      <c r="B156" s="282"/>
      <c r="C156" s="283"/>
      <c r="D156" s="283"/>
      <c r="E156" s="283"/>
      <c r="F156" s="283"/>
      <c r="G156" s="233">
        <v>534</v>
      </c>
      <c r="H156" s="284">
        <v>642</v>
      </c>
      <c r="I156" s="284">
        <v>628</v>
      </c>
      <c r="K156" s="78"/>
    </row>
    <row r="157" spans="1:11" ht="14.25" customHeight="1" x14ac:dyDescent="0.25">
      <c r="A157" s="8" t="s">
        <v>4</v>
      </c>
      <c r="B157" s="9"/>
      <c r="C157" s="9"/>
      <c r="D157" s="9"/>
      <c r="E157" s="102"/>
      <c r="F157" s="8"/>
      <c r="G157" s="102">
        <f>G154+G155</f>
        <v>1237</v>
      </c>
      <c r="H157" s="102">
        <v>1319</v>
      </c>
      <c r="I157" s="102">
        <v>1219</v>
      </c>
    </row>
    <row r="160" spans="1:11" ht="14.25" customHeight="1" x14ac:dyDescent="0.25">
      <c r="A160" s="98" t="s">
        <v>416</v>
      </c>
      <c r="B160" s="98"/>
      <c r="C160" s="98"/>
      <c r="D160" s="98"/>
      <c r="E160" s="98"/>
      <c r="F160" s="98"/>
      <c r="G160" s="98"/>
      <c r="H160" s="98"/>
      <c r="I160" s="98"/>
    </row>
    <row r="161" spans="1:11" ht="14.25" customHeight="1" x14ac:dyDescent="0.25">
      <c r="A161" s="103"/>
      <c r="B161" s="103"/>
      <c r="C161" s="103"/>
      <c r="D161" s="95"/>
      <c r="E161" s="95"/>
      <c r="F161" s="95"/>
      <c r="G161" s="237">
        <v>2025</v>
      </c>
      <c r="H161" s="116">
        <v>2024</v>
      </c>
      <c r="I161" s="116">
        <v>2023</v>
      </c>
    </row>
    <row r="162" spans="1:11" ht="14.25" customHeight="1" x14ac:dyDescent="0.2">
      <c r="A162" s="90" t="s">
        <v>7</v>
      </c>
      <c r="B162" s="90"/>
      <c r="C162" s="24"/>
      <c r="D162" s="24"/>
      <c r="E162" s="24"/>
      <c r="F162" s="24"/>
      <c r="G162" s="27">
        <v>558</v>
      </c>
      <c r="H162" s="100">
        <v>597</v>
      </c>
      <c r="I162" s="100">
        <v>515</v>
      </c>
    </row>
    <row r="163" spans="1:11" ht="14.25" customHeight="1" x14ac:dyDescent="0.2">
      <c r="A163" s="90" t="s">
        <v>8</v>
      </c>
      <c r="B163" s="90"/>
      <c r="C163" s="24"/>
      <c r="D163" s="24"/>
      <c r="E163" s="24"/>
      <c r="F163" s="24"/>
      <c r="G163" s="27">
        <v>23</v>
      </c>
      <c r="H163" s="100">
        <v>21</v>
      </c>
      <c r="I163" s="100">
        <v>13</v>
      </c>
    </row>
    <row r="164" spans="1:11" ht="14.25" customHeight="1" x14ac:dyDescent="0.2">
      <c r="A164" s="90" t="s">
        <v>9</v>
      </c>
      <c r="B164" s="90"/>
      <c r="C164" s="24"/>
      <c r="D164" s="24"/>
      <c r="E164" s="24"/>
      <c r="F164" s="24"/>
      <c r="G164" s="27">
        <v>39</v>
      </c>
      <c r="H164" s="100">
        <v>34</v>
      </c>
      <c r="I164" s="100">
        <v>33</v>
      </c>
    </row>
    <row r="165" spans="1:11" ht="14.25" customHeight="1" x14ac:dyDescent="0.2">
      <c r="A165" s="90" t="s">
        <v>11</v>
      </c>
      <c r="B165" s="90"/>
      <c r="C165" s="24"/>
      <c r="D165" s="24"/>
      <c r="E165" s="24"/>
      <c r="F165" s="24"/>
      <c r="G165" s="27">
        <v>10</v>
      </c>
      <c r="H165" s="100">
        <v>13</v>
      </c>
      <c r="I165" s="100">
        <v>12</v>
      </c>
    </row>
    <row r="166" spans="1:11" ht="14.25" customHeight="1" x14ac:dyDescent="0.2">
      <c r="A166" s="90" t="s">
        <v>12</v>
      </c>
      <c r="B166" s="90"/>
      <c r="C166" s="24"/>
      <c r="D166" s="24"/>
      <c r="E166" s="24"/>
      <c r="F166" s="24"/>
      <c r="G166" s="27">
        <v>124</v>
      </c>
      <c r="H166" s="100">
        <v>169</v>
      </c>
      <c r="I166" s="100">
        <v>215</v>
      </c>
    </row>
    <row r="167" spans="1:11" ht="14.25" customHeight="1" x14ac:dyDescent="0.2">
      <c r="A167" s="90" t="s">
        <v>13</v>
      </c>
      <c r="B167" s="90"/>
      <c r="C167" s="24"/>
      <c r="D167" s="24"/>
      <c r="E167" s="24"/>
      <c r="F167" s="24"/>
      <c r="G167" s="27">
        <v>52</v>
      </c>
      <c r="H167" s="100">
        <v>52</v>
      </c>
      <c r="I167" s="100">
        <v>54</v>
      </c>
    </row>
    <row r="168" spans="1:11" ht="14.25" customHeight="1" x14ac:dyDescent="0.2">
      <c r="A168" s="90" t="s">
        <v>14</v>
      </c>
      <c r="B168" s="90"/>
      <c r="C168" s="24"/>
      <c r="D168" s="24"/>
      <c r="E168" s="24"/>
      <c r="F168" s="24"/>
      <c r="G168" s="27">
        <v>23</v>
      </c>
      <c r="H168" s="100">
        <v>36</v>
      </c>
      <c r="I168" s="100">
        <v>32</v>
      </c>
    </row>
    <row r="169" spans="1:11" ht="14.25" customHeight="1" x14ac:dyDescent="0.2">
      <c r="A169" s="90" t="s">
        <v>113</v>
      </c>
      <c r="B169" s="90"/>
      <c r="C169" s="24"/>
      <c r="D169" s="24"/>
      <c r="E169" s="24"/>
      <c r="F169" s="24"/>
      <c r="G169" s="27">
        <v>3</v>
      </c>
      <c r="H169" s="100">
        <v>2</v>
      </c>
      <c r="I169" s="100">
        <v>2</v>
      </c>
    </row>
    <row r="170" spans="1:11" ht="14.25" customHeight="1" x14ac:dyDescent="0.2">
      <c r="A170" s="90" t="s">
        <v>15</v>
      </c>
      <c r="B170" s="90"/>
      <c r="C170" s="24"/>
      <c r="D170" s="24"/>
      <c r="E170" s="24"/>
      <c r="F170" s="24"/>
      <c r="G170" s="27">
        <v>120</v>
      </c>
      <c r="H170" s="100">
        <v>134</v>
      </c>
      <c r="I170" s="100">
        <v>105</v>
      </c>
    </row>
    <row r="171" spans="1:11" ht="14.25" customHeight="1" x14ac:dyDescent="0.25">
      <c r="A171" s="8" t="s">
        <v>4</v>
      </c>
      <c r="B171" s="9"/>
      <c r="C171" s="9"/>
      <c r="D171" s="9"/>
      <c r="E171" s="102"/>
      <c r="F171" s="8"/>
      <c r="G171" s="8">
        <f>SUM(G162:G170)</f>
        <v>952</v>
      </c>
      <c r="H171" s="102">
        <v>1058</v>
      </c>
      <c r="I171" s="102">
        <v>981</v>
      </c>
    </row>
    <row r="173" spans="1:11" ht="14.25" customHeight="1" x14ac:dyDescent="0.2">
      <c r="A173" s="90" t="s">
        <v>17</v>
      </c>
      <c r="B173" s="90"/>
      <c r="C173" s="24"/>
      <c r="D173" s="24"/>
      <c r="E173" s="24"/>
      <c r="F173" s="24"/>
      <c r="G173" s="27">
        <v>285</v>
      </c>
      <c r="H173" s="100">
        <v>261</v>
      </c>
      <c r="I173" s="100">
        <v>238</v>
      </c>
    </row>
    <row r="174" spans="1:11" ht="14.25" customHeight="1" x14ac:dyDescent="0.2">
      <c r="A174" s="282" t="s">
        <v>688</v>
      </c>
      <c r="B174" s="282"/>
      <c r="C174" s="283"/>
      <c r="D174" s="283"/>
      <c r="E174" s="283"/>
      <c r="F174" s="283"/>
      <c r="G174" s="233">
        <v>128</v>
      </c>
      <c r="H174" s="284">
        <v>146</v>
      </c>
      <c r="I174" s="284">
        <v>117</v>
      </c>
      <c r="K174" s="78"/>
    </row>
    <row r="175" spans="1:11" ht="14.25" customHeight="1" x14ac:dyDescent="0.25">
      <c r="A175" s="8" t="s">
        <v>4</v>
      </c>
      <c r="B175" s="9"/>
      <c r="C175" s="9"/>
      <c r="D175" s="9"/>
      <c r="E175" s="102"/>
      <c r="F175" s="8"/>
      <c r="G175" s="102">
        <v>1237</v>
      </c>
      <c r="H175" s="102">
        <v>1319</v>
      </c>
      <c r="I175" s="102">
        <v>1219</v>
      </c>
    </row>
    <row r="178" spans="1:9" ht="14.25" customHeight="1" x14ac:dyDescent="0.25">
      <c r="A178" s="98" t="s">
        <v>417</v>
      </c>
      <c r="B178" s="98"/>
      <c r="C178" s="98"/>
      <c r="D178" s="98"/>
      <c r="E178" s="98"/>
      <c r="F178" s="98"/>
      <c r="G178" s="98"/>
      <c r="H178" s="98"/>
      <c r="I178" s="98"/>
    </row>
    <row r="179" spans="1:9" ht="14.25" customHeight="1" x14ac:dyDescent="0.25">
      <c r="A179" s="103"/>
      <c r="B179" s="103"/>
      <c r="C179" s="103"/>
      <c r="D179" s="95"/>
      <c r="E179" s="95"/>
      <c r="F179" s="95"/>
      <c r="G179" s="237">
        <v>2025</v>
      </c>
      <c r="H179" s="116">
        <v>2024</v>
      </c>
      <c r="I179" s="116">
        <v>2023</v>
      </c>
    </row>
    <row r="180" spans="1:9" ht="14.25" customHeight="1" x14ac:dyDescent="0.2">
      <c r="A180" s="90" t="s">
        <v>18</v>
      </c>
      <c r="B180" s="90"/>
      <c r="C180" s="24"/>
      <c r="D180" s="24"/>
      <c r="E180" s="24"/>
      <c r="F180" s="24"/>
      <c r="G180" s="27"/>
      <c r="H180" s="100"/>
      <c r="I180" s="100"/>
    </row>
    <row r="181" spans="1:9" ht="14.25" customHeight="1" x14ac:dyDescent="0.2">
      <c r="A181" s="90" t="s">
        <v>19</v>
      </c>
      <c r="B181" s="90"/>
      <c r="C181" s="24"/>
      <c r="D181" s="24"/>
      <c r="E181" s="24"/>
      <c r="F181" s="24"/>
      <c r="G181" s="27">
        <v>14</v>
      </c>
      <c r="H181" s="100">
        <v>9</v>
      </c>
      <c r="I181" s="100">
        <v>8</v>
      </c>
    </row>
    <row r="182" spans="1:9" ht="14.25" customHeight="1" x14ac:dyDescent="0.2">
      <c r="A182" s="90" t="s">
        <v>332</v>
      </c>
      <c r="B182" s="90"/>
      <c r="C182" s="24"/>
      <c r="D182" s="24"/>
      <c r="E182" s="24"/>
      <c r="F182" s="24"/>
      <c r="G182" s="27">
        <v>98</v>
      </c>
      <c r="H182" s="100">
        <v>91</v>
      </c>
      <c r="I182" s="100">
        <v>101</v>
      </c>
    </row>
    <row r="183" spans="1:9" ht="14.25" customHeight="1" x14ac:dyDescent="0.2">
      <c r="A183" s="104" t="s">
        <v>333</v>
      </c>
      <c r="B183" s="104"/>
      <c r="C183" s="105"/>
      <c r="D183" s="105"/>
      <c r="E183" s="105"/>
      <c r="F183" s="105"/>
      <c r="G183" s="106">
        <v>61</v>
      </c>
      <c r="H183" s="106">
        <v>58</v>
      </c>
      <c r="I183" s="106">
        <v>60</v>
      </c>
    </row>
    <row r="184" spans="1:9" ht="14.25" customHeight="1" x14ac:dyDescent="0.2">
      <c r="A184" s="90" t="s">
        <v>21</v>
      </c>
      <c r="B184" s="90"/>
      <c r="C184" s="24"/>
      <c r="D184" s="24"/>
      <c r="E184" s="24"/>
      <c r="F184" s="24"/>
      <c r="G184" s="27">
        <v>96</v>
      </c>
      <c r="H184" s="100">
        <v>109</v>
      </c>
      <c r="I184" s="100">
        <v>90</v>
      </c>
    </row>
    <row r="185" spans="1:9" ht="14.25" customHeight="1" x14ac:dyDescent="0.2">
      <c r="A185" s="90" t="s">
        <v>334</v>
      </c>
      <c r="B185" s="90"/>
      <c r="C185" s="24"/>
      <c r="D185" s="24"/>
      <c r="E185" s="24"/>
      <c r="F185" s="24"/>
      <c r="G185" s="27">
        <v>1</v>
      </c>
      <c r="H185" s="100">
        <v>1</v>
      </c>
      <c r="I185" s="100">
        <v>2</v>
      </c>
    </row>
    <row r="186" spans="1:9" ht="14.25" customHeight="1" x14ac:dyDescent="0.2">
      <c r="A186" s="90" t="s">
        <v>335</v>
      </c>
      <c r="B186" s="90"/>
      <c r="C186" s="24"/>
      <c r="D186" s="24"/>
      <c r="E186" s="24"/>
      <c r="F186" s="24"/>
      <c r="G186" s="27">
        <v>4</v>
      </c>
      <c r="H186" s="100">
        <v>26</v>
      </c>
      <c r="I186" s="100">
        <v>17</v>
      </c>
    </row>
    <row r="187" spans="1:9" ht="14.25" customHeight="1" x14ac:dyDescent="0.2">
      <c r="A187" s="104" t="s">
        <v>336</v>
      </c>
      <c r="B187" s="104"/>
      <c r="C187" s="105"/>
      <c r="D187" s="105"/>
      <c r="E187" s="105"/>
      <c r="F187" s="105"/>
      <c r="G187" s="106">
        <v>3</v>
      </c>
      <c r="H187" s="106">
        <v>22</v>
      </c>
      <c r="I187" s="106">
        <v>12</v>
      </c>
    </row>
    <row r="188" spans="1:9" ht="14.25" customHeight="1" x14ac:dyDescent="0.2">
      <c r="A188" s="90" t="s">
        <v>517</v>
      </c>
      <c r="B188" s="90"/>
      <c r="C188" s="24"/>
      <c r="D188" s="24"/>
      <c r="E188" s="24"/>
      <c r="F188" s="24"/>
      <c r="G188" s="27">
        <v>55</v>
      </c>
      <c r="H188" s="100">
        <v>63</v>
      </c>
      <c r="I188" s="100">
        <v>44</v>
      </c>
    </row>
    <row r="189" spans="1:9" ht="14.25" customHeight="1" x14ac:dyDescent="0.2">
      <c r="A189" s="90" t="s">
        <v>337</v>
      </c>
      <c r="B189" s="90"/>
      <c r="C189" s="24"/>
      <c r="D189" s="24"/>
      <c r="E189" s="24"/>
      <c r="F189" s="24"/>
      <c r="G189" s="27">
        <v>3</v>
      </c>
      <c r="H189" s="100">
        <v>1</v>
      </c>
      <c r="I189" s="100">
        <v>1</v>
      </c>
    </row>
    <row r="190" spans="1:9" ht="14.25" customHeight="1" x14ac:dyDescent="0.2">
      <c r="A190" s="90" t="s">
        <v>338</v>
      </c>
      <c r="B190" s="90"/>
      <c r="C190" s="24"/>
      <c r="D190" s="24"/>
      <c r="E190" s="24"/>
      <c r="F190" s="24"/>
      <c r="G190" s="27">
        <v>595</v>
      </c>
      <c r="H190" s="100">
        <v>653</v>
      </c>
      <c r="I190" s="100">
        <v>631</v>
      </c>
    </row>
    <row r="191" spans="1:9" ht="14.25" customHeight="1" x14ac:dyDescent="0.2">
      <c r="A191" s="104" t="s">
        <v>339</v>
      </c>
      <c r="B191" s="104"/>
      <c r="C191" s="105"/>
      <c r="D191" s="105"/>
      <c r="E191" s="105"/>
      <c r="F191" s="105"/>
      <c r="G191" s="106">
        <v>552</v>
      </c>
      <c r="H191" s="106">
        <v>614</v>
      </c>
      <c r="I191" s="106">
        <v>593</v>
      </c>
    </row>
    <row r="192" spans="1:9" ht="14.25" customHeight="1" x14ac:dyDescent="0.2">
      <c r="A192" s="90" t="s">
        <v>38</v>
      </c>
      <c r="B192" s="90"/>
      <c r="C192" s="24"/>
      <c r="D192" s="24"/>
      <c r="E192" s="24"/>
      <c r="F192" s="24"/>
      <c r="G192" s="27">
        <v>14</v>
      </c>
      <c r="H192" s="100">
        <v>16</v>
      </c>
      <c r="I192" s="100">
        <v>19</v>
      </c>
    </row>
    <row r="193" spans="1:10" ht="14.25" customHeight="1" x14ac:dyDescent="0.2">
      <c r="A193" s="90" t="s">
        <v>340</v>
      </c>
      <c r="B193" s="90"/>
      <c r="C193" s="24"/>
      <c r="D193" s="24"/>
      <c r="E193" s="24"/>
      <c r="F193" s="24"/>
      <c r="G193" s="27">
        <v>4</v>
      </c>
      <c r="H193" s="100">
        <v>12</v>
      </c>
      <c r="I193" s="100">
        <v>9</v>
      </c>
    </row>
    <row r="194" spans="1:10" ht="14.25" customHeight="1" x14ac:dyDescent="0.2">
      <c r="A194" s="90" t="s">
        <v>341</v>
      </c>
      <c r="B194" s="90"/>
      <c r="C194" s="24"/>
      <c r="D194" s="24"/>
      <c r="E194" s="24"/>
      <c r="F194" s="24"/>
      <c r="G194" s="27">
        <v>13</v>
      </c>
      <c r="H194" s="100">
        <v>23</v>
      </c>
      <c r="I194" s="100">
        <v>16</v>
      </c>
    </row>
    <row r="195" spans="1:10" ht="14.25" customHeight="1" x14ac:dyDescent="0.2">
      <c r="A195" s="90" t="s">
        <v>342</v>
      </c>
      <c r="B195" s="90"/>
      <c r="C195" s="24"/>
      <c r="D195" s="24"/>
      <c r="E195" s="24"/>
      <c r="F195" s="24"/>
      <c r="G195" s="27">
        <v>15</v>
      </c>
      <c r="H195" s="100">
        <v>16</v>
      </c>
      <c r="I195" s="100">
        <v>14</v>
      </c>
    </row>
    <row r="196" spans="1:10" ht="14.25" customHeight="1" x14ac:dyDescent="0.2">
      <c r="A196" s="90" t="s">
        <v>41</v>
      </c>
      <c r="B196" s="24"/>
      <c r="C196" s="24"/>
      <c r="D196" s="24"/>
      <c r="E196" s="24"/>
      <c r="F196" s="24"/>
      <c r="G196" s="27">
        <v>40</v>
      </c>
      <c r="H196" s="24">
        <v>38</v>
      </c>
      <c r="I196" s="100">
        <v>29</v>
      </c>
    </row>
    <row r="197" spans="1:10" ht="14.25" customHeight="1" x14ac:dyDescent="0.25">
      <c r="A197" s="8" t="s">
        <v>4</v>
      </c>
      <c r="B197" s="9"/>
      <c r="C197" s="9"/>
      <c r="D197" s="9"/>
      <c r="E197" s="102"/>
      <c r="F197" s="8"/>
      <c r="G197" s="8">
        <f>G181+G182+G184+G185+G186+G188+G189+G190+G192+G193+G194+G195+G196</f>
        <v>952</v>
      </c>
      <c r="H197" s="102">
        <v>1058</v>
      </c>
      <c r="I197" s="102">
        <v>981</v>
      </c>
    </row>
    <row r="200" spans="1:10" ht="14.25" customHeight="1" x14ac:dyDescent="0.25">
      <c r="A200" s="98" t="s">
        <v>418</v>
      </c>
      <c r="B200" s="98"/>
      <c r="C200" s="98"/>
      <c r="D200" s="98"/>
      <c r="E200" s="98"/>
      <c r="F200" s="98"/>
      <c r="G200" s="98"/>
      <c r="H200" s="98"/>
      <c r="I200" s="98"/>
      <c r="J200" s="131"/>
    </row>
    <row r="202" spans="1:10" ht="14.25" customHeight="1" x14ac:dyDescent="0.25">
      <c r="A202" s="117" t="s">
        <v>571</v>
      </c>
      <c r="B202" s="117"/>
      <c r="C202" s="117"/>
      <c r="D202" s="117"/>
      <c r="E202" s="117"/>
      <c r="F202" s="45"/>
      <c r="G202" s="45">
        <v>2025</v>
      </c>
      <c r="H202" s="45">
        <v>2024</v>
      </c>
      <c r="I202" s="45">
        <v>2023</v>
      </c>
    </row>
    <row r="203" spans="1:10" ht="14.25" customHeight="1" x14ac:dyDescent="0.2">
      <c r="A203" s="207" t="s">
        <v>44</v>
      </c>
      <c r="B203" s="35" t="s">
        <v>572</v>
      </c>
      <c r="C203" s="35"/>
      <c r="D203" s="35"/>
      <c r="E203" s="35"/>
      <c r="F203" s="35"/>
      <c r="G203" s="35">
        <v>734</v>
      </c>
      <c r="H203" s="15">
        <v>761</v>
      </c>
      <c r="I203" s="35">
        <v>764</v>
      </c>
    </row>
    <row r="204" spans="1:10" ht="14.25" customHeight="1" x14ac:dyDescent="0.2">
      <c r="A204" s="37" t="s">
        <v>48</v>
      </c>
      <c r="B204" s="14" t="s">
        <v>572</v>
      </c>
      <c r="C204" s="14"/>
      <c r="D204" s="14"/>
      <c r="E204" s="14"/>
      <c r="F204" s="14"/>
      <c r="G204" s="14">
        <v>142</v>
      </c>
      <c r="H204" s="15">
        <v>235</v>
      </c>
      <c r="I204" s="14">
        <v>155</v>
      </c>
    </row>
    <row r="205" spans="1:10" ht="14.25" customHeight="1" x14ac:dyDescent="0.2">
      <c r="A205" s="24" t="s">
        <v>49</v>
      </c>
      <c r="B205" s="14" t="s">
        <v>572</v>
      </c>
      <c r="C205" s="14"/>
      <c r="D205" s="14"/>
      <c r="E205" s="14"/>
      <c r="F205" s="15"/>
      <c r="G205" s="14">
        <v>36</v>
      </c>
      <c r="H205" s="15">
        <v>32</v>
      </c>
      <c r="I205" s="14">
        <v>34</v>
      </c>
    </row>
    <row r="206" spans="1:10" ht="14.25" customHeight="1" x14ac:dyDescent="0.2">
      <c r="A206" s="24" t="s">
        <v>50</v>
      </c>
      <c r="B206" s="14" t="s">
        <v>572</v>
      </c>
      <c r="C206" s="14"/>
      <c r="D206" s="14"/>
      <c r="E206" s="14"/>
      <c r="F206" s="15"/>
      <c r="G206" s="14">
        <v>18</v>
      </c>
      <c r="H206" s="15">
        <v>9</v>
      </c>
      <c r="I206" s="14">
        <v>10</v>
      </c>
    </row>
    <row r="207" spans="1:10" ht="14.25" customHeight="1" x14ac:dyDescent="0.2">
      <c r="A207" s="37" t="s">
        <v>51</v>
      </c>
      <c r="B207" s="14" t="s">
        <v>572</v>
      </c>
      <c r="C207" s="14"/>
      <c r="D207" s="14"/>
      <c r="E207" s="14"/>
      <c r="F207" s="15"/>
      <c r="G207" s="14">
        <v>14</v>
      </c>
      <c r="H207" s="15">
        <v>8</v>
      </c>
      <c r="I207" s="14">
        <v>5</v>
      </c>
    </row>
    <row r="208" spans="1:10" ht="14.25" customHeight="1" x14ac:dyDescent="0.2">
      <c r="A208" s="37" t="s">
        <v>45</v>
      </c>
      <c r="B208" s="14" t="s">
        <v>572</v>
      </c>
      <c r="C208" s="14"/>
      <c r="D208" s="14"/>
      <c r="E208" s="14"/>
      <c r="F208" s="15"/>
      <c r="G208" s="14">
        <v>3</v>
      </c>
      <c r="H208" s="15">
        <v>7</v>
      </c>
      <c r="I208" s="14">
        <v>6</v>
      </c>
    </row>
    <row r="209" spans="1:9" ht="14.25" customHeight="1" x14ac:dyDescent="0.2">
      <c r="A209" s="209" t="s">
        <v>46</v>
      </c>
      <c r="B209" s="176" t="s">
        <v>572</v>
      </c>
      <c r="C209" s="176"/>
      <c r="D209" s="176"/>
      <c r="E209" s="176"/>
      <c r="F209" s="210"/>
      <c r="G209" s="176">
        <v>3</v>
      </c>
      <c r="H209" s="15">
        <v>2</v>
      </c>
      <c r="I209" s="176">
        <v>3</v>
      </c>
    </row>
    <row r="210" spans="1:9" ht="14.25" customHeight="1" x14ac:dyDescent="0.2">
      <c r="A210" s="19" t="s">
        <v>234</v>
      </c>
      <c r="B210" t="s">
        <v>572</v>
      </c>
      <c r="F210" s="5"/>
      <c r="G210">
        <v>2</v>
      </c>
      <c r="H210" s="15">
        <v>4</v>
      </c>
      <c r="I210">
        <v>4</v>
      </c>
    </row>
    <row r="211" spans="1:9" ht="14.25" customHeight="1" x14ac:dyDescent="0.25">
      <c r="A211" s="26" t="s">
        <v>4</v>
      </c>
      <c r="B211" s="9"/>
      <c r="C211" s="9"/>
      <c r="D211" s="9"/>
      <c r="E211" s="9"/>
      <c r="F211" s="10"/>
      <c r="G211" s="10">
        <f>SUM(G203:G210)</f>
        <v>952</v>
      </c>
      <c r="H211" s="121">
        <f>SUM(H203:H210)</f>
        <v>1058</v>
      </c>
      <c r="I211" s="121">
        <f>SUM(I203:I210)</f>
        <v>981</v>
      </c>
    </row>
    <row r="212" spans="1:9" ht="14.25" customHeight="1" x14ac:dyDescent="0.25">
      <c r="A212" s="31"/>
      <c r="F212" s="25"/>
      <c r="G212" s="25"/>
      <c r="H212" s="132"/>
      <c r="I212" s="132"/>
    </row>
    <row r="214" spans="1:9" ht="14.25" customHeight="1" x14ac:dyDescent="0.25">
      <c r="A214" s="98" t="s">
        <v>420</v>
      </c>
      <c r="B214" s="98"/>
      <c r="C214" s="98"/>
      <c r="D214" s="98"/>
      <c r="E214" s="98"/>
      <c r="F214" s="98"/>
      <c r="G214" s="98"/>
      <c r="H214" s="98"/>
      <c r="I214" s="98"/>
    </row>
    <row r="215" spans="1:9" ht="14.25" customHeight="1" x14ac:dyDescent="0.25">
      <c r="A215" s="124"/>
      <c r="B215" s="124"/>
      <c r="C215" s="124"/>
      <c r="D215" s="124"/>
      <c r="E215" s="124"/>
      <c r="F215" s="124"/>
      <c r="G215" s="124"/>
      <c r="H215" s="124"/>
      <c r="I215" s="124"/>
    </row>
    <row r="216" spans="1:9" ht="14.25" customHeight="1" x14ac:dyDescent="0.25">
      <c r="A216" s="98" t="s">
        <v>421</v>
      </c>
      <c r="B216" s="98"/>
      <c r="C216" s="98"/>
      <c r="D216" s="98"/>
      <c r="E216" s="98"/>
      <c r="F216" s="98"/>
      <c r="G216" s="98"/>
      <c r="H216" s="98"/>
      <c r="I216" s="98"/>
    </row>
    <row r="217" spans="1:9" ht="14.25" customHeight="1" x14ac:dyDescent="0.25">
      <c r="A217" s="124"/>
      <c r="B217" s="124"/>
      <c r="C217" s="124"/>
      <c r="D217" s="124"/>
      <c r="E217" s="124"/>
      <c r="F217" s="124"/>
      <c r="G217" s="124"/>
      <c r="H217" s="124"/>
      <c r="I217" s="124"/>
    </row>
    <row r="218" spans="1:9" ht="14.25" customHeight="1" x14ac:dyDescent="0.25">
      <c r="A218" s="98" t="s">
        <v>344</v>
      </c>
      <c r="B218" s="98"/>
      <c r="C218" s="98"/>
      <c r="D218" s="98"/>
      <c r="E218" s="98"/>
      <c r="F218" s="98"/>
      <c r="G218" s="98"/>
      <c r="H218" s="98"/>
      <c r="I218" s="98"/>
    </row>
    <row r="219" spans="1:9" ht="14.25" customHeight="1" x14ac:dyDescent="0.25">
      <c r="A219" s="103"/>
      <c r="B219" s="103"/>
      <c r="C219" s="103"/>
      <c r="D219" s="95"/>
      <c r="E219" s="95"/>
      <c r="F219" s="95"/>
      <c r="G219" s="237">
        <v>2025</v>
      </c>
      <c r="H219" s="116">
        <v>2024</v>
      </c>
      <c r="I219" s="116">
        <v>2023</v>
      </c>
    </row>
    <row r="220" spans="1:9" ht="14.25" customHeight="1" x14ac:dyDescent="0.2">
      <c r="A220" s="90" t="s">
        <v>0</v>
      </c>
      <c r="B220" s="90"/>
      <c r="C220" s="24"/>
      <c r="D220" s="24"/>
      <c r="E220" s="24"/>
      <c r="F220" s="24"/>
      <c r="G220" s="27">
        <v>155</v>
      </c>
      <c r="H220" s="100">
        <v>166</v>
      </c>
      <c r="I220" s="100">
        <v>130</v>
      </c>
    </row>
    <row r="221" spans="1:9" ht="14.25" customHeight="1" x14ac:dyDescent="0.2">
      <c r="A221" s="90" t="s">
        <v>1</v>
      </c>
      <c r="B221" s="90"/>
      <c r="C221" s="24"/>
      <c r="D221" s="24"/>
      <c r="E221" s="24"/>
      <c r="F221" s="24"/>
      <c r="G221" s="100">
        <v>1200</v>
      </c>
      <c r="H221" s="100">
        <v>1273</v>
      </c>
      <c r="I221" s="100">
        <v>1064</v>
      </c>
    </row>
    <row r="222" spans="1:9" ht="14.25" customHeight="1" x14ac:dyDescent="0.25">
      <c r="A222" s="8" t="s">
        <v>4</v>
      </c>
      <c r="B222" s="9"/>
      <c r="C222" s="9"/>
      <c r="D222" s="9"/>
      <c r="E222" s="102"/>
      <c r="F222" s="8"/>
      <c r="G222" s="102">
        <f>SUM(G220:G221)</f>
        <v>1355</v>
      </c>
      <c r="H222" s="102">
        <v>1439</v>
      </c>
      <c r="I222" s="102">
        <v>1194</v>
      </c>
    </row>
    <row r="224" spans="1:9" ht="14.25" customHeight="1" x14ac:dyDescent="0.25">
      <c r="A224" s="8" t="s">
        <v>343</v>
      </c>
      <c r="B224" s="9"/>
      <c r="C224" s="9"/>
      <c r="D224" s="9"/>
      <c r="E224" s="102"/>
      <c r="F224" s="8"/>
      <c r="G224" s="102">
        <v>1114</v>
      </c>
      <c r="H224" s="102">
        <v>1284</v>
      </c>
      <c r="I224" s="102">
        <v>1028</v>
      </c>
    </row>
    <row r="226" spans="1:9" ht="14.25" customHeight="1" x14ac:dyDescent="0.2">
      <c r="A226" s="90" t="s">
        <v>17</v>
      </c>
      <c r="B226" s="90"/>
      <c r="C226" s="24"/>
      <c r="D226" s="24"/>
      <c r="E226" s="24"/>
      <c r="F226" s="24"/>
      <c r="G226" s="27">
        <v>241</v>
      </c>
      <c r="H226" s="100">
        <v>155</v>
      </c>
      <c r="I226" s="100">
        <v>166</v>
      </c>
    </row>
    <row r="227" spans="1:9" ht="14.25" customHeight="1" x14ac:dyDescent="0.25">
      <c r="A227" s="8" t="s">
        <v>4</v>
      </c>
      <c r="B227" s="9"/>
      <c r="C227" s="9"/>
      <c r="D227" s="9"/>
      <c r="E227" s="102"/>
      <c r="F227" s="8"/>
      <c r="G227" s="102">
        <f>SUM(G224:G226)</f>
        <v>1355</v>
      </c>
      <c r="H227" s="102">
        <v>1439</v>
      </c>
      <c r="I227" s="102">
        <v>1194</v>
      </c>
    </row>
    <row r="228" spans="1:9" ht="14.25" customHeight="1" x14ac:dyDescent="0.25">
      <c r="A228" s="1"/>
      <c r="E228" s="126"/>
      <c r="F228" s="1"/>
      <c r="G228" s="1"/>
      <c r="H228" s="126"/>
      <c r="I228" s="126"/>
    </row>
    <row r="230" spans="1:9" ht="14.25" customHeight="1" x14ac:dyDescent="0.25">
      <c r="A230" s="98" t="s">
        <v>422</v>
      </c>
      <c r="B230" s="98"/>
      <c r="C230" s="98"/>
      <c r="D230" s="98"/>
      <c r="E230" s="98"/>
      <c r="F230" s="98"/>
      <c r="G230" s="98"/>
      <c r="H230" s="98"/>
      <c r="I230" s="98"/>
    </row>
    <row r="231" spans="1:9" ht="14.25" customHeight="1" x14ac:dyDescent="0.25">
      <c r="A231" s="103"/>
      <c r="B231" s="103"/>
      <c r="C231" s="103"/>
      <c r="D231" s="95"/>
      <c r="E231" s="95"/>
      <c r="F231" s="95"/>
      <c r="G231" s="237">
        <v>2025</v>
      </c>
      <c r="H231" s="116">
        <v>2024</v>
      </c>
      <c r="I231" s="116">
        <v>2023</v>
      </c>
    </row>
    <row r="232" spans="1:9" ht="14.25" customHeight="1" x14ac:dyDescent="0.2">
      <c r="A232" s="90" t="s">
        <v>103</v>
      </c>
      <c r="B232" s="90"/>
      <c r="C232" s="24"/>
      <c r="D232" s="24"/>
      <c r="E232" s="24"/>
      <c r="F232" s="24"/>
      <c r="G232" s="27"/>
      <c r="H232" s="100"/>
      <c r="I232" s="100"/>
    </row>
    <row r="233" spans="1:9" ht="14.25" customHeight="1" x14ac:dyDescent="0.2">
      <c r="A233" s="90" t="s">
        <v>518</v>
      </c>
      <c r="B233" s="90"/>
      <c r="C233" s="24"/>
      <c r="D233" s="24"/>
      <c r="E233" s="24"/>
      <c r="F233" s="24"/>
      <c r="G233" s="27">
        <v>823</v>
      </c>
      <c r="H233" s="100">
        <v>968</v>
      </c>
      <c r="I233" s="100">
        <v>791</v>
      </c>
    </row>
    <row r="234" spans="1:9" ht="14.25" customHeight="1" x14ac:dyDescent="0.2">
      <c r="A234" s="90" t="s">
        <v>423</v>
      </c>
      <c r="B234" s="90"/>
      <c r="C234" s="24"/>
      <c r="D234" s="24"/>
      <c r="E234" s="24"/>
      <c r="F234" s="24"/>
      <c r="G234" s="27">
        <v>280</v>
      </c>
      <c r="H234" s="100">
        <v>302</v>
      </c>
      <c r="I234" s="100">
        <v>226</v>
      </c>
    </row>
    <row r="235" spans="1:9" ht="14.25" customHeight="1" x14ac:dyDescent="0.2">
      <c r="A235" s="90" t="s">
        <v>354</v>
      </c>
      <c r="B235" s="90"/>
      <c r="C235" s="24"/>
      <c r="D235" s="24"/>
      <c r="E235" s="24"/>
      <c r="F235" s="24"/>
      <c r="G235" s="100" t="s">
        <v>3</v>
      </c>
      <c r="H235" s="100" t="s">
        <v>3</v>
      </c>
      <c r="I235" s="100" t="s">
        <v>3</v>
      </c>
    </row>
    <row r="236" spans="1:9" ht="14.25" customHeight="1" x14ac:dyDescent="0.2">
      <c r="A236" s="90" t="s">
        <v>424</v>
      </c>
      <c r="B236" s="90"/>
      <c r="C236" s="24"/>
      <c r="D236" s="24"/>
      <c r="E236" s="24"/>
      <c r="F236" s="24"/>
      <c r="G236" s="100" t="s">
        <v>3</v>
      </c>
      <c r="H236" s="100" t="s">
        <v>3</v>
      </c>
      <c r="I236" s="100" t="s">
        <v>3</v>
      </c>
    </row>
    <row r="237" spans="1:9" ht="14.25" customHeight="1" x14ac:dyDescent="0.2">
      <c r="A237" s="90" t="s">
        <v>425</v>
      </c>
      <c r="B237" s="90"/>
      <c r="C237" s="24"/>
      <c r="D237" s="24"/>
      <c r="E237" s="24"/>
      <c r="F237" s="24"/>
      <c r="G237" s="27">
        <v>2</v>
      </c>
      <c r="H237" s="100">
        <v>1</v>
      </c>
      <c r="I237" s="100" t="s">
        <v>3</v>
      </c>
    </row>
    <row r="238" spans="1:9" ht="14.25" customHeight="1" x14ac:dyDescent="0.2">
      <c r="A238" s="90" t="s">
        <v>426</v>
      </c>
      <c r="B238" s="90"/>
      <c r="C238" s="24"/>
      <c r="D238" s="24"/>
      <c r="E238" s="24"/>
      <c r="F238" s="24"/>
      <c r="G238" s="27">
        <v>9</v>
      </c>
      <c r="H238" s="100">
        <v>9</v>
      </c>
      <c r="I238" s="100">
        <v>10</v>
      </c>
    </row>
    <row r="239" spans="1:9" ht="14.25" customHeight="1" x14ac:dyDescent="0.2">
      <c r="A239" s="90" t="s">
        <v>427</v>
      </c>
      <c r="B239" s="90"/>
      <c r="C239" s="24"/>
      <c r="D239" s="24"/>
      <c r="E239" s="24"/>
      <c r="F239" s="24"/>
      <c r="G239" s="100" t="s">
        <v>3</v>
      </c>
      <c r="H239" s="100">
        <v>3</v>
      </c>
      <c r="I239" s="100">
        <v>1</v>
      </c>
    </row>
    <row r="240" spans="1:9" ht="14.25" customHeight="1" x14ac:dyDescent="0.2">
      <c r="A240" s="90" t="s">
        <v>428</v>
      </c>
      <c r="B240" s="90"/>
      <c r="C240" s="24"/>
      <c r="D240" s="24"/>
      <c r="E240" s="24"/>
      <c r="F240" s="24"/>
      <c r="G240" s="100" t="s">
        <v>3</v>
      </c>
      <c r="H240" s="100">
        <v>1</v>
      </c>
      <c r="I240" s="100" t="s">
        <v>3</v>
      </c>
    </row>
    <row r="243" spans="1:9" ht="14.25" customHeight="1" x14ac:dyDescent="0.25">
      <c r="A243" s="98" t="s">
        <v>419</v>
      </c>
      <c r="B243" s="98"/>
      <c r="C243" s="98"/>
      <c r="D243" s="98"/>
      <c r="E243" s="98"/>
      <c r="F243" s="98"/>
      <c r="G243" s="98"/>
      <c r="H243" s="98"/>
      <c r="I243" s="98"/>
    </row>
    <row r="244" spans="1:9" ht="14.25" customHeight="1" x14ac:dyDescent="0.25">
      <c r="A244" s="124"/>
      <c r="B244" s="124"/>
      <c r="C244" s="124"/>
      <c r="D244" s="124"/>
      <c r="E244" s="124"/>
      <c r="F244" s="124"/>
      <c r="G244" s="124"/>
      <c r="H244" s="124"/>
      <c r="I244" s="124"/>
    </row>
    <row r="245" spans="1:9" ht="14.25" customHeight="1" x14ac:dyDescent="0.25">
      <c r="A245" s="98" t="s">
        <v>344</v>
      </c>
      <c r="B245" s="98"/>
      <c r="C245" s="98"/>
      <c r="D245" s="98"/>
      <c r="E245" s="98"/>
      <c r="F245" s="98"/>
      <c r="G245" s="98"/>
      <c r="H245" s="98"/>
      <c r="I245" s="98"/>
    </row>
    <row r="246" spans="1:9" ht="14.25" customHeight="1" x14ac:dyDescent="0.25">
      <c r="A246" s="115"/>
      <c r="B246" s="103"/>
      <c r="C246" s="103"/>
      <c r="D246" s="95"/>
      <c r="E246" s="95"/>
      <c r="F246" s="95"/>
      <c r="G246" s="237">
        <v>2025</v>
      </c>
      <c r="H246" s="116">
        <v>2024</v>
      </c>
      <c r="I246" s="116">
        <v>2023</v>
      </c>
    </row>
    <row r="247" spans="1:9" ht="14.25" customHeight="1" x14ac:dyDescent="0.2">
      <c r="A247" s="90" t="s">
        <v>0</v>
      </c>
      <c r="B247" s="90"/>
      <c r="C247" s="24"/>
      <c r="D247" s="24"/>
      <c r="E247" s="24"/>
      <c r="F247" s="24"/>
      <c r="G247" s="27">
        <v>59</v>
      </c>
      <c r="H247" s="100">
        <v>51</v>
      </c>
      <c r="I247" s="100">
        <v>32</v>
      </c>
    </row>
    <row r="248" spans="1:9" ht="14.25" customHeight="1" x14ac:dyDescent="0.25">
      <c r="A248" s="103" t="s">
        <v>1</v>
      </c>
      <c r="B248" s="103"/>
      <c r="C248" s="103"/>
      <c r="D248" s="95"/>
      <c r="E248" s="95"/>
      <c r="F248" s="95"/>
      <c r="G248" s="100">
        <v>1354</v>
      </c>
      <c r="H248" s="118">
        <v>680</v>
      </c>
      <c r="I248" s="118">
        <v>512</v>
      </c>
    </row>
    <row r="249" spans="1:9" ht="14.25" customHeight="1" x14ac:dyDescent="0.25">
      <c r="A249" s="8" t="s">
        <v>4</v>
      </c>
      <c r="B249" s="9"/>
      <c r="C249" s="9"/>
      <c r="D249" s="9"/>
      <c r="E249" s="102"/>
      <c r="F249" s="8"/>
      <c r="G249" s="102">
        <f>SUM(G247:G248)</f>
        <v>1413</v>
      </c>
      <c r="H249" s="102">
        <v>731</v>
      </c>
      <c r="I249" s="102">
        <v>544</v>
      </c>
    </row>
    <row r="251" spans="1:9" ht="14.25" customHeight="1" x14ac:dyDescent="0.25">
      <c r="A251" s="8" t="s">
        <v>343</v>
      </c>
      <c r="B251" s="9"/>
      <c r="C251" s="9"/>
      <c r="D251" s="9"/>
      <c r="E251" s="102"/>
      <c r="F251" s="8"/>
      <c r="G251" s="102">
        <v>1264</v>
      </c>
      <c r="H251" s="102">
        <v>672</v>
      </c>
      <c r="I251" s="102">
        <v>493</v>
      </c>
    </row>
    <row r="253" spans="1:9" ht="14.25" customHeight="1" x14ac:dyDescent="0.2">
      <c r="A253" s="90" t="s">
        <v>17</v>
      </c>
      <c r="B253" s="90"/>
      <c r="C253" s="24"/>
      <c r="D253" s="24"/>
      <c r="E253" s="24"/>
      <c r="F253" s="24"/>
      <c r="G253" s="27">
        <v>149</v>
      </c>
      <c r="H253" s="100">
        <v>59</v>
      </c>
      <c r="I253" s="100">
        <v>51</v>
      </c>
    </row>
    <row r="254" spans="1:9" ht="14.25" customHeight="1" x14ac:dyDescent="0.25">
      <c r="A254" s="8" t="s">
        <v>4</v>
      </c>
      <c r="B254" s="9"/>
      <c r="C254" s="9"/>
      <c r="D254" s="9"/>
      <c r="E254" s="102"/>
      <c r="F254" s="8"/>
      <c r="G254" s="102">
        <v>1413</v>
      </c>
      <c r="H254" s="102">
        <v>731</v>
      </c>
      <c r="I254" s="102">
        <v>544</v>
      </c>
    </row>
    <row r="255" spans="1:9" ht="14.25" customHeight="1" x14ac:dyDescent="0.25">
      <c r="A255" s="1"/>
      <c r="E255" s="126"/>
      <c r="F255" s="1"/>
      <c r="G255" s="1"/>
      <c r="H255" s="126"/>
      <c r="I255" s="126"/>
    </row>
    <row r="256" spans="1:9" ht="14.25" customHeight="1" x14ac:dyDescent="0.25">
      <c r="A256" s="1"/>
      <c r="E256" s="126"/>
      <c r="F256" s="1"/>
      <c r="G256" s="1"/>
      <c r="H256" s="126"/>
      <c r="I256" s="126"/>
    </row>
    <row r="257" spans="1:9" ht="14.25" customHeight="1" x14ac:dyDescent="0.25">
      <c r="A257" s="98" t="s">
        <v>422</v>
      </c>
      <c r="B257" s="98"/>
      <c r="C257" s="98"/>
      <c r="D257" s="98"/>
      <c r="E257" s="98"/>
      <c r="F257" s="98"/>
      <c r="G257" s="98"/>
      <c r="H257" s="98"/>
      <c r="I257" s="98"/>
    </row>
    <row r="258" spans="1:9" ht="14.25" customHeight="1" x14ac:dyDescent="0.25">
      <c r="A258" s="115"/>
      <c r="B258" s="103"/>
      <c r="C258" s="103"/>
      <c r="D258" s="95"/>
      <c r="E258" s="95"/>
      <c r="F258" s="95"/>
      <c r="G258" s="237">
        <v>2025</v>
      </c>
      <c r="H258" s="116">
        <v>2024</v>
      </c>
      <c r="I258" s="116">
        <v>2023</v>
      </c>
    </row>
    <row r="259" spans="1:9" ht="14.25" customHeight="1" x14ac:dyDescent="0.2">
      <c r="A259" s="90" t="s">
        <v>103</v>
      </c>
      <c r="B259" s="90"/>
      <c r="C259" s="24"/>
      <c r="D259" s="24"/>
      <c r="E259" s="24"/>
      <c r="F259" s="24"/>
      <c r="G259" s="27"/>
      <c r="H259" s="100"/>
      <c r="I259" s="100"/>
    </row>
    <row r="260" spans="1:9" ht="14.25" customHeight="1" x14ac:dyDescent="0.2">
      <c r="A260" s="90" t="s">
        <v>349</v>
      </c>
      <c r="B260" s="90"/>
      <c r="C260" s="24"/>
      <c r="D260" s="24"/>
      <c r="E260" s="24"/>
      <c r="F260" s="24"/>
      <c r="G260" s="100">
        <v>1131</v>
      </c>
      <c r="H260" s="100">
        <v>498</v>
      </c>
      <c r="I260" s="100">
        <v>377</v>
      </c>
    </row>
    <row r="261" spans="1:9" ht="14.25" customHeight="1" x14ac:dyDescent="0.2">
      <c r="A261" s="90" t="s">
        <v>350</v>
      </c>
      <c r="B261" s="90"/>
      <c r="C261" s="24"/>
      <c r="D261" s="24"/>
      <c r="E261" s="24"/>
      <c r="F261" s="24"/>
      <c r="G261" s="100" t="s">
        <v>3</v>
      </c>
      <c r="H261" s="100" t="s">
        <v>3</v>
      </c>
      <c r="I261" s="100">
        <v>1</v>
      </c>
    </row>
    <row r="262" spans="1:9" ht="14.25" customHeight="1" x14ac:dyDescent="0.2">
      <c r="A262" s="90" t="s">
        <v>351</v>
      </c>
      <c r="B262" s="90"/>
      <c r="C262" s="24"/>
      <c r="D262" s="24"/>
      <c r="E262" s="24"/>
      <c r="F262" s="24"/>
      <c r="G262" s="27">
        <v>14</v>
      </c>
      <c r="H262" s="100">
        <v>41</v>
      </c>
      <c r="I262" s="100">
        <v>27</v>
      </c>
    </row>
    <row r="263" spans="1:9" ht="14.25" customHeight="1" x14ac:dyDescent="0.2">
      <c r="A263" s="90" t="s">
        <v>352</v>
      </c>
      <c r="B263" s="90"/>
      <c r="C263" s="24"/>
      <c r="D263" s="24"/>
      <c r="E263" s="24"/>
      <c r="F263" s="24"/>
      <c r="G263" s="27">
        <v>11</v>
      </c>
      <c r="H263" s="100">
        <v>6</v>
      </c>
      <c r="I263" s="100">
        <v>8</v>
      </c>
    </row>
    <row r="264" spans="1:9" ht="14.25" customHeight="1" x14ac:dyDescent="0.2">
      <c r="A264" s="90" t="s">
        <v>353</v>
      </c>
      <c r="B264" s="90"/>
      <c r="C264" s="24"/>
      <c r="D264" s="24"/>
      <c r="E264" s="24"/>
      <c r="F264" s="24"/>
      <c r="G264" s="27">
        <v>4</v>
      </c>
      <c r="H264" s="100">
        <v>2</v>
      </c>
      <c r="I264" s="100">
        <v>7</v>
      </c>
    </row>
    <row r="265" spans="1:9" ht="14.25" customHeight="1" x14ac:dyDescent="0.2">
      <c r="A265" s="90" t="s">
        <v>354</v>
      </c>
      <c r="B265" s="90"/>
      <c r="C265" s="24"/>
      <c r="D265" s="24"/>
      <c r="E265" s="24"/>
      <c r="F265" s="24"/>
      <c r="G265" s="100" t="s">
        <v>3</v>
      </c>
      <c r="H265" s="100">
        <v>1</v>
      </c>
      <c r="I265" s="100" t="s">
        <v>3</v>
      </c>
    </row>
    <row r="266" spans="1:9" ht="14.25" customHeight="1" x14ac:dyDescent="0.2">
      <c r="A266" s="90" t="s">
        <v>41</v>
      </c>
      <c r="B266" s="90"/>
      <c r="C266" s="24"/>
      <c r="D266" s="24"/>
      <c r="E266" s="24"/>
      <c r="F266" s="24"/>
      <c r="G266" s="27">
        <v>104</v>
      </c>
      <c r="H266" s="100">
        <v>124</v>
      </c>
      <c r="I266" s="100">
        <v>73</v>
      </c>
    </row>
    <row r="267" spans="1:9" ht="14.25" customHeight="1" x14ac:dyDescent="0.25">
      <c r="A267" s="1"/>
      <c r="E267" s="126"/>
      <c r="F267" s="1"/>
      <c r="G267" s="126"/>
      <c r="H267" s="126"/>
      <c r="I267" s="126"/>
    </row>
    <row r="268" spans="1:9" ht="14.25" customHeight="1" x14ac:dyDescent="0.25">
      <c r="A268" s="1"/>
      <c r="E268" s="126"/>
      <c r="F268" s="1"/>
      <c r="G268" s="1"/>
      <c r="H268" s="126"/>
      <c r="I268" s="126"/>
    </row>
    <row r="269" spans="1:9" ht="14.25" customHeight="1" x14ac:dyDescent="0.25">
      <c r="A269" s="98" t="s">
        <v>429</v>
      </c>
      <c r="B269" s="98"/>
      <c r="C269" s="98"/>
      <c r="D269" s="98"/>
      <c r="E269" s="98"/>
      <c r="F269" s="98"/>
      <c r="G269" s="98"/>
      <c r="H269" s="98"/>
      <c r="I269" s="98"/>
    </row>
    <row r="270" spans="1:9" ht="14.25" customHeight="1" x14ac:dyDescent="0.25">
      <c r="A270" s="115"/>
      <c r="B270" s="103"/>
      <c r="C270" s="103"/>
      <c r="D270" s="95"/>
      <c r="E270" s="95"/>
      <c r="F270" s="95"/>
      <c r="G270" s="237">
        <v>2025</v>
      </c>
      <c r="H270" s="116">
        <v>2024</v>
      </c>
      <c r="I270" s="116">
        <v>2023</v>
      </c>
    </row>
    <row r="271" spans="1:9" ht="14.25" customHeight="1" x14ac:dyDescent="0.2">
      <c r="A271" s="90" t="s">
        <v>345</v>
      </c>
      <c r="B271" s="90"/>
      <c r="C271" s="24"/>
      <c r="D271" s="24"/>
      <c r="E271" s="24"/>
      <c r="F271" s="24"/>
      <c r="G271" s="27">
        <v>434</v>
      </c>
      <c r="H271" s="100">
        <v>174</v>
      </c>
      <c r="I271" s="100">
        <v>158</v>
      </c>
    </row>
    <row r="272" spans="1:9" ht="14.25" customHeight="1" x14ac:dyDescent="0.2">
      <c r="A272" s="90" t="s">
        <v>346</v>
      </c>
      <c r="B272" s="90"/>
      <c r="C272" s="24"/>
      <c r="D272" s="24"/>
      <c r="E272" s="24"/>
      <c r="F272" s="24"/>
      <c r="G272" s="100" t="s">
        <v>3</v>
      </c>
      <c r="H272" s="100">
        <v>0</v>
      </c>
      <c r="I272" s="100">
        <v>1</v>
      </c>
    </row>
    <row r="273" spans="1:9" ht="25.55" customHeight="1" x14ac:dyDescent="0.2">
      <c r="A273" s="315" t="s">
        <v>347</v>
      </c>
      <c r="B273" s="316"/>
      <c r="C273" s="316"/>
      <c r="D273" s="316"/>
      <c r="E273" s="316"/>
      <c r="F273" s="316"/>
      <c r="G273" s="27">
        <v>17</v>
      </c>
      <c r="H273" s="100">
        <v>35</v>
      </c>
      <c r="I273" s="100">
        <v>34</v>
      </c>
    </row>
    <row r="274" spans="1:9" ht="14.25" customHeight="1" x14ac:dyDescent="0.2">
      <c r="A274" s="90" t="s">
        <v>348</v>
      </c>
      <c r="B274" s="90"/>
      <c r="C274" s="24"/>
      <c r="D274" s="24"/>
      <c r="E274" s="24"/>
      <c r="F274" s="24"/>
      <c r="G274" s="27">
        <v>49</v>
      </c>
      <c r="H274" s="100">
        <v>58</v>
      </c>
      <c r="I274" s="100">
        <v>41</v>
      </c>
    </row>
    <row r="275" spans="1:9" ht="14.25" customHeight="1" x14ac:dyDescent="0.2">
      <c r="A275" s="130"/>
      <c r="B275" s="130"/>
      <c r="C275" s="19"/>
      <c r="D275" s="19"/>
      <c r="E275" s="19"/>
      <c r="F275" s="19"/>
      <c r="G275" s="5"/>
      <c r="H275" s="99"/>
      <c r="I275" s="99"/>
    </row>
    <row r="277" spans="1:9" ht="14.25" customHeight="1" x14ac:dyDescent="0.25">
      <c r="A277" s="98" t="s">
        <v>430</v>
      </c>
      <c r="B277" s="98"/>
      <c r="C277" s="98"/>
      <c r="D277" s="98"/>
      <c r="E277" s="98"/>
      <c r="F277" s="98"/>
      <c r="G277" s="98"/>
      <c r="H277" s="98"/>
      <c r="I277" s="98"/>
    </row>
    <row r="278" spans="1:9" ht="14.25" customHeight="1" x14ac:dyDescent="0.25">
      <c r="A278" s="115"/>
      <c r="B278" s="103"/>
      <c r="C278" s="103"/>
      <c r="D278" s="95"/>
      <c r="E278" s="95"/>
      <c r="F278" s="95"/>
      <c r="G278" s="237">
        <v>2025</v>
      </c>
      <c r="H278" s="116">
        <v>2024</v>
      </c>
      <c r="I278" s="116">
        <v>2023</v>
      </c>
    </row>
    <row r="279" spans="1:9" ht="14.25" customHeight="1" x14ac:dyDescent="0.2">
      <c r="A279" s="90" t="s">
        <v>355</v>
      </c>
      <c r="B279" s="90"/>
      <c r="C279" s="24"/>
      <c r="D279" s="24"/>
      <c r="E279" s="24"/>
      <c r="F279" s="24"/>
      <c r="G279" s="100" t="s">
        <v>3</v>
      </c>
      <c r="H279" s="100">
        <v>2</v>
      </c>
      <c r="I279" s="100" t="s">
        <v>3</v>
      </c>
    </row>
    <row r="280" spans="1:9" ht="14.25" customHeight="1" x14ac:dyDescent="0.2">
      <c r="A280" s="90" t="s">
        <v>356</v>
      </c>
      <c r="B280" s="90"/>
      <c r="C280" s="24"/>
      <c r="D280" s="24"/>
      <c r="E280" s="24"/>
      <c r="F280" s="24"/>
      <c r="G280" s="27">
        <v>204</v>
      </c>
      <c r="H280" s="100">
        <v>170</v>
      </c>
      <c r="I280" s="100">
        <v>165</v>
      </c>
    </row>
    <row r="281" spans="1:9" ht="14.25" customHeight="1" x14ac:dyDescent="0.2">
      <c r="A281" s="90" t="s">
        <v>519</v>
      </c>
      <c r="B281" s="90"/>
      <c r="C281" s="24"/>
      <c r="D281" s="24"/>
      <c r="E281" s="24"/>
      <c r="F281" s="24"/>
      <c r="G281" s="27">
        <v>609</v>
      </c>
      <c r="H281" s="100">
        <v>643</v>
      </c>
      <c r="I281" s="100">
        <v>399</v>
      </c>
    </row>
    <row r="282" spans="1:9" ht="14.25" customHeight="1" x14ac:dyDescent="0.2">
      <c r="A282" s="90" t="s">
        <v>357</v>
      </c>
      <c r="B282" s="90"/>
      <c r="C282" s="24"/>
      <c r="D282" s="24"/>
      <c r="E282" s="24"/>
      <c r="F282" s="24"/>
      <c r="G282" s="27">
        <v>169</v>
      </c>
      <c r="H282" s="100">
        <v>143</v>
      </c>
      <c r="I282" s="100">
        <v>120</v>
      </c>
    </row>
    <row r="285" spans="1:9" ht="14.25" customHeight="1" x14ac:dyDescent="0.25">
      <c r="A285" s="98" t="s">
        <v>431</v>
      </c>
      <c r="B285" s="98"/>
      <c r="C285" s="98"/>
      <c r="D285" s="98"/>
      <c r="E285" s="98"/>
      <c r="F285" s="98"/>
      <c r="G285" s="98"/>
      <c r="H285" s="98"/>
      <c r="I285" s="98"/>
    </row>
    <row r="286" spans="1:9" ht="14.25" customHeight="1" x14ac:dyDescent="0.25">
      <c r="A286" s="124"/>
      <c r="B286" s="124"/>
      <c r="C286" s="124"/>
      <c r="D286" s="124"/>
      <c r="E286" s="124"/>
      <c r="F286" s="124"/>
      <c r="G286" s="124"/>
      <c r="H286" s="124"/>
      <c r="I286" s="124"/>
    </row>
    <row r="287" spans="1:9" ht="14.25" customHeight="1" x14ac:dyDescent="0.25">
      <c r="A287" s="98" t="s">
        <v>344</v>
      </c>
      <c r="B287" s="98"/>
      <c r="C287" s="98"/>
      <c r="D287" s="98"/>
      <c r="E287" s="98"/>
      <c r="F287" s="98"/>
      <c r="G287" s="98"/>
      <c r="H287" s="98"/>
      <c r="I287" s="98"/>
    </row>
    <row r="288" spans="1:9" ht="14.25" customHeight="1" x14ac:dyDescent="0.25">
      <c r="A288" s="115"/>
      <c r="B288" s="103"/>
      <c r="C288" s="103"/>
      <c r="D288" s="95"/>
      <c r="E288" s="95"/>
      <c r="F288" s="95"/>
      <c r="G288" s="237">
        <v>2025</v>
      </c>
      <c r="H288" s="116">
        <v>2024</v>
      </c>
      <c r="I288" s="116">
        <v>2023</v>
      </c>
    </row>
    <row r="289" spans="1:9" ht="14.25" customHeight="1" x14ac:dyDescent="0.2">
      <c r="A289" s="90" t="s">
        <v>0</v>
      </c>
      <c r="B289" s="90"/>
      <c r="C289" s="24"/>
      <c r="D289" s="24"/>
      <c r="E289" s="24"/>
      <c r="F289" s="24"/>
      <c r="G289" s="27">
        <v>7</v>
      </c>
      <c r="H289" s="100">
        <v>8</v>
      </c>
      <c r="I289" s="100">
        <v>5</v>
      </c>
    </row>
    <row r="290" spans="1:9" ht="14.25" customHeight="1" x14ac:dyDescent="0.2">
      <c r="A290" s="90" t="s">
        <v>1</v>
      </c>
      <c r="B290" s="90"/>
      <c r="C290" s="24"/>
      <c r="D290" s="24"/>
      <c r="E290" s="24"/>
      <c r="F290" s="24"/>
      <c r="G290" s="27">
        <v>14</v>
      </c>
      <c r="H290" s="100">
        <v>8</v>
      </c>
      <c r="I290" s="100">
        <v>9</v>
      </c>
    </row>
    <row r="291" spans="1:9" ht="14.25" customHeight="1" x14ac:dyDescent="0.25">
      <c r="A291" s="8" t="s">
        <v>4</v>
      </c>
      <c r="B291" s="9"/>
      <c r="C291" s="9"/>
      <c r="D291" s="9"/>
      <c r="E291" s="102"/>
      <c r="F291" s="8"/>
      <c r="G291" s="8">
        <f>SUM(G289:G290)</f>
        <v>21</v>
      </c>
      <c r="H291" s="102">
        <v>16</v>
      </c>
      <c r="I291" s="102">
        <v>14</v>
      </c>
    </row>
    <row r="293" spans="1:9" ht="14.25" customHeight="1" x14ac:dyDescent="0.25">
      <c r="A293" s="8" t="s">
        <v>343</v>
      </c>
      <c r="B293" s="9"/>
      <c r="C293" s="9"/>
      <c r="D293" s="9"/>
      <c r="E293" s="102"/>
      <c r="F293" s="8"/>
      <c r="G293" s="8">
        <v>11</v>
      </c>
      <c r="H293" s="102">
        <v>9</v>
      </c>
      <c r="I293" s="102">
        <v>6</v>
      </c>
    </row>
    <row r="295" spans="1:9" ht="14.25" customHeight="1" x14ac:dyDescent="0.2">
      <c r="A295" s="90" t="s">
        <v>17</v>
      </c>
      <c r="B295" s="90"/>
      <c r="C295" s="24"/>
      <c r="D295" s="24"/>
      <c r="E295" s="24"/>
      <c r="F295" s="24"/>
      <c r="G295" s="27">
        <v>10</v>
      </c>
      <c r="H295" s="100">
        <v>7</v>
      </c>
      <c r="I295" s="100">
        <v>8</v>
      </c>
    </row>
    <row r="296" spans="1:9" ht="14.25" customHeight="1" x14ac:dyDescent="0.25">
      <c r="A296" s="8" t="s">
        <v>4</v>
      </c>
      <c r="B296" s="9"/>
      <c r="C296" s="9"/>
      <c r="D296" s="9"/>
      <c r="E296" s="102"/>
      <c r="F296" s="8"/>
      <c r="G296" s="8">
        <v>21</v>
      </c>
      <c r="H296" s="102">
        <v>16</v>
      </c>
      <c r="I296" s="102">
        <v>14</v>
      </c>
    </row>
    <row r="299" spans="1:9" ht="14.25" customHeight="1" x14ac:dyDescent="0.25">
      <c r="A299" s="98" t="s">
        <v>432</v>
      </c>
      <c r="B299" s="98"/>
      <c r="C299" s="98"/>
      <c r="D299" s="98"/>
      <c r="E299" s="98"/>
      <c r="F299" s="98"/>
      <c r="G299" s="98"/>
      <c r="H299" s="98"/>
      <c r="I299" s="98"/>
    </row>
    <row r="300" spans="1:9" ht="14.25" customHeight="1" x14ac:dyDescent="0.25">
      <c r="A300" s="124"/>
      <c r="B300" s="124"/>
      <c r="C300" s="124"/>
      <c r="D300" s="124"/>
      <c r="E300" s="124"/>
      <c r="F300" s="124"/>
      <c r="G300" s="124"/>
      <c r="H300" s="124"/>
      <c r="I300" s="124"/>
    </row>
    <row r="301" spans="1:9" ht="14.25" customHeight="1" x14ac:dyDescent="0.25">
      <c r="A301" s="98" t="s">
        <v>344</v>
      </c>
      <c r="B301" s="98"/>
      <c r="C301" s="98"/>
      <c r="D301" s="98"/>
      <c r="E301" s="98"/>
      <c r="F301" s="98"/>
      <c r="G301" s="98"/>
      <c r="H301" s="98"/>
      <c r="I301" s="98"/>
    </row>
    <row r="302" spans="1:9" ht="14.25" customHeight="1" x14ac:dyDescent="0.25">
      <c r="A302" s="122"/>
      <c r="B302" s="119"/>
      <c r="C302" s="119"/>
      <c r="D302" s="95"/>
      <c r="E302" s="95"/>
      <c r="F302" s="95"/>
      <c r="G302" s="237">
        <v>2025</v>
      </c>
      <c r="H302" s="116">
        <v>2024</v>
      </c>
      <c r="I302" s="116">
        <v>2023</v>
      </c>
    </row>
    <row r="303" spans="1:9" ht="14.25" customHeight="1" x14ac:dyDescent="0.2">
      <c r="A303" s="90" t="s">
        <v>0</v>
      </c>
      <c r="B303" s="24"/>
      <c r="C303" s="24"/>
      <c r="D303" s="24"/>
      <c r="E303" s="24"/>
      <c r="F303" s="24"/>
      <c r="G303" s="100" t="s">
        <v>3</v>
      </c>
      <c r="H303" s="100" t="s">
        <v>3</v>
      </c>
      <c r="I303" s="100" t="s">
        <v>3</v>
      </c>
    </row>
    <row r="304" spans="1:9" ht="14.25" customHeight="1" x14ac:dyDescent="0.2">
      <c r="A304" s="90" t="s">
        <v>1</v>
      </c>
      <c r="B304" s="24"/>
      <c r="C304" s="24"/>
      <c r="D304" s="24"/>
      <c r="E304" s="24"/>
      <c r="F304" s="24"/>
      <c r="G304" s="100" t="s">
        <v>3</v>
      </c>
      <c r="H304" s="100" t="s">
        <v>3</v>
      </c>
      <c r="I304" s="100" t="s">
        <v>3</v>
      </c>
    </row>
    <row r="305" spans="1:9" ht="14.25" customHeight="1" x14ac:dyDescent="0.25">
      <c r="A305" s="79" t="s">
        <v>4</v>
      </c>
      <c r="B305" s="120"/>
      <c r="C305" s="120"/>
      <c r="D305" s="120"/>
      <c r="E305" s="121"/>
      <c r="F305" s="10"/>
      <c r="G305" s="121" t="s">
        <v>3</v>
      </c>
      <c r="H305" s="121" t="s">
        <v>3</v>
      </c>
      <c r="I305" s="121" t="s">
        <v>3</v>
      </c>
    </row>
    <row r="306" spans="1:9" ht="14.25" customHeight="1" x14ac:dyDescent="0.2">
      <c r="G306" s="5"/>
      <c r="H306" s="5"/>
      <c r="I306" s="5"/>
    </row>
    <row r="307" spans="1:9" ht="14.25" customHeight="1" x14ac:dyDescent="0.25">
      <c r="A307" s="8" t="s">
        <v>343</v>
      </c>
      <c r="B307" s="9"/>
      <c r="C307" s="9"/>
      <c r="D307" s="9"/>
      <c r="E307" s="102"/>
      <c r="F307" s="8"/>
      <c r="G307" s="121" t="s">
        <v>3</v>
      </c>
      <c r="H307" s="121" t="s">
        <v>3</v>
      </c>
      <c r="I307" s="121" t="s">
        <v>3</v>
      </c>
    </row>
    <row r="309" spans="1:9" ht="14.25" customHeight="1" x14ac:dyDescent="0.2">
      <c r="A309" s="90" t="s">
        <v>17</v>
      </c>
      <c r="B309" s="90"/>
      <c r="C309" s="24"/>
      <c r="D309" s="24"/>
      <c r="E309" s="24"/>
      <c r="F309" s="24"/>
      <c r="G309" s="100" t="s">
        <v>3</v>
      </c>
      <c r="H309" s="100" t="s">
        <v>3</v>
      </c>
      <c r="I309" s="100" t="s">
        <v>3</v>
      </c>
    </row>
    <row r="310" spans="1:9" ht="14.25" customHeight="1" x14ac:dyDescent="0.25">
      <c r="A310" s="8" t="s">
        <v>4</v>
      </c>
      <c r="B310" s="9"/>
      <c r="C310" s="9"/>
      <c r="D310" s="9"/>
      <c r="E310" s="102"/>
      <c r="F310" s="8"/>
      <c r="G310" s="121" t="s">
        <v>3</v>
      </c>
      <c r="H310" s="121" t="s">
        <v>3</v>
      </c>
      <c r="I310" s="121" t="s">
        <v>3</v>
      </c>
    </row>
    <row r="313" spans="1:9" ht="14.25" customHeight="1" x14ac:dyDescent="0.25">
      <c r="A313" s="98" t="s">
        <v>433</v>
      </c>
      <c r="B313" s="98"/>
      <c r="C313" s="98"/>
      <c r="D313" s="98"/>
      <c r="E313" s="98"/>
      <c r="F313" s="98"/>
      <c r="G313" s="98"/>
      <c r="H313" s="98"/>
      <c r="I313" s="98"/>
    </row>
    <row r="314" spans="1:9" ht="14.25" customHeight="1" x14ac:dyDescent="0.25">
      <c r="A314" s="124"/>
      <c r="B314" s="124"/>
      <c r="C314" s="124"/>
      <c r="D314" s="124"/>
      <c r="E314" s="124"/>
      <c r="F314" s="124"/>
      <c r="G314" s="124"/>
      <c r="H314" s="124"/>
      <c r="I314" s="124"/>
    </row>
    <row r="315" spans="1:9" ht="14.25" customHeight="1" x14ac:dyDescent="0.25">
      <c r="A315" s="98" t="s">
        <v>344</v>
      </c>
      <c r="B315" s="98"/>
      <c r="C315" s="98"/>
      <c r="D315" s="98"/>
      <c r="E315" s="98"/>
      <c r="F315" s="98"/>
      <c r="G315" s="98"/>
      <c r="H315" s="98"/>
      <c r="I315" s="98"/>
    </row>
    <row r="316" spans="1:9" ht="14.25" customHeight="1" x14ac:dyDescent="0.25">
      <c r="A316" s="122"/>
      <c r="B316" s="119"/>
      <c r="C316" s="119"/>
      <c r="D316" s="95"/>
      <c r="E316" s="95"/>
      <c r="F316" s="95"/>
      <c r="G316" s="237">
        <v>2025</v>
      </c>
      <c r="H316" s="116">
        <v>2024</v>
      </c>
      <c r="I316" s="116">
        <v>2023</v>
      </c>
    </row>
    <row r="317" spans="1:9" ht="14.25" customHeight="1" x14ac:dyDescent="0.2">
      <c r="A317" s="90" t="s">
        <v>0</v>
      </c>
      <c r="B317" s="24"/>
      <c r="C317" s="24"/>
      <c r="D317" s="24"/>
      <c r="E317" s="24"/>
      <c r="F317" s="24"/>
      <c r="G317" s="27">
        <v>2</v>
      </c>
      <c r="H317" s="100">
        <v>4</v>
      </c>
      <c r="I317" s="100">
        <v>1</v>
      </c>
    </row>
    <row r="318" spans="1:9" ht="14.25" customHeight="1" x14ac:dyDescent="0.2">
      <c r="A318" s="90" t="s">
        <v>1</v>
      </c>
      <c r="B318" s="24"/>
      <c r="C318" s="24"/>
      <c r="D318" s="24"/>
      <c r="E318" s="24"/>
      <c r="F318" s="24"/>
      <c r="G318" s="27">
        <v>82</v>
      </c>
      <c r="H318" s="100">
        <v>68</v>
      </c>
      <c r="I318" s="100">
        <v>48</v>
      </c>
    </row>
    <row r="319" spans="1:9" ht="14.25" customHeight="1" x14ac:dyDescent="0.25">
      <c r="A319" s="79" t="s">
        <v>4</v>
      </c>
      <c r="B319" s="120"/>
      <c r="C319" s="120"/>
      <c r="D319" s="120"/>
      <c r="E319" s="121"/>
      <c r="F319" s="10"/>
      <c r="G319" s="10">
        <f>SUM(G317:G318)</f>
        <v>84</v>
      </c>
      <c r="H319" s="121">
        <v>72</v>
      </c>
      <c r="I319" s="121">
        <v>49</v>
      </c>
    </row>
    <row r="320" spans="1:9" ht="14.25" customHeight="1" x14ac:dyDescent="0.25">
      <c r="A320" s="131"/>
      <c r="B320" s="5"/>
      <c r="C320" s="5"/>
      <c r="D320" s="5"/>
      <c r="E320" s="132"/>
      <c r="F320" s="25"/>
      <c r="G320" s="25"/>
      <c r="H320" s="132"/>
      <c r="I320" s="132"/>
    </row>
    <row r="321" spans="1:9" ht="14.25" customHeight="1" x14ac:dyDescent="0.25">
      <c r="A321" s="131"/>
      <c r="B321" s="5"/>
      <c r="C321" s="5"/>
      <c r="D321" s="5"/>
      <c r="E321" s="132"/>
      <c r="F321" s="25"/>
      <c r="G321" s="25"/>
      <c r="H321" s="132"/>
      <c r="I321" s="132"/>
    </row>
    <row r="322" spans="1:9" ht="14.25" customHeight="1" x14ac:dyDescent="0.25">
      <c r="A322" s="98" t="s">
        <v>181</v>
      </c>
      <c r="B322" s="98"/>
      <c r="C322" s="98"/>
      <c r="D322" s="98"/>
      <c r="E322" s="98"/>
      <c r="F322" s="98"/>
      <c r="G322" s="98"/>
      <c r="H322" s="98"/>
      <c r="I322" s="98"/>
    </row>
    <row r="323" spans="1:9" ht="14.25" customHeight="1" x14ac:dyDescent="0.25">
      <c r="A323" s="122"/>
      <c r="B323" s="119"/>
      <c r="C323" s="119"/>
      <c r="D323" s="95"/>
      <c r="E323" s="95"/>
      <c r="F323" s="95"/>
      <c r="G323" s="237">
        <v>2025</v>
      </c>
      <c r="H323" s="116">
        <v>2024</v>
      </c>
      <c r="I323" s="116">
        <v>2023</v>
      </c>
    </row>
    <row r="324" spans="1:9" ht="14.25" customHeight="1" x14ac:dyDescent="0.2">
      <c r="A324" s="90" t="s">
        <v>358</v>
      </c>
      <c r="B324" s="24"/>
      <c r="C324" s="24"/>
      <c r="D324" s="24"/>
      <c r="E324" s="24"/>
      <c r="F324" s="24"/>
      <c r="G324" s="27">
        <v>39</v>
      </c>
      <c r="H324" s="100">
        <v>38</v>
      </c>
      <c r="I324" s="100">
        <v>31</v>
      </c>
    </row>
    <row r="325" spans="1:9" ht="14.25" customHeight="1" x14ac:dyDescent="0.2">
      <c r="A325" s="90" t="s">
        <v>359</v>
      </c>
      <c r="B325" s="24"/>
      <c r="C325" s="24"/>
      <c r="D325" s="24"/>
      <c r="E325" s="24"/>
      <c r="F325" s="24"/>
      <c r="G325" s="27">
        <v>9</v>
      </c>
      <c r="H325" s="100">
        <v>1</v>
      </c>
      <c r="I325" s="100">
        <v>3</v>
      </c>
    </row>
    <row r="326" spans="1:9" ht="14.25" customHeight="1" x14ac:dyDescent="0.2">
      <c r="A326" s="90" t="s">
        <v>360</v>
      </c>
      <c r="B326" s="24"/>
      <c r="C326" s="24"/>
      <c r="D326" s="24"/>
      <c r="E326" s="24"/>
      <c r="F326" s="24"/>
      <c r="G326" s="27">
        <v>10</v>
      </c>
      <c r="H326" s="100">
        <v>12</v>
      </c>
      <c r="I326" s="100">
        <v>6</v>
      </c>
    </row>
    <row r="327" spans="1:9" ht="14.25" customHeight="1" x14ac:dyDescent="0.2">
      <c r="A327" s="90" t="s">
        <v>14</v>
      </c>
      <c r="B327" s="24"/>
      <c r="C327" s="24"/>
      <c r="D327" s="24"/>
      <c r="E327" s="24"/>
      <c r="F327" s="24"/>
      <c r="G327" s="100" t="s">
        <v>3</v>
      </c>
      <c r="H327" s="100" t="s">
        <v>3</v>
      </c>
      <c r="I327" s="100" t="s">
        <v>3</v>
      </c>
    </row>
    <row r="328" spans="1:9" ht="14.25" customHeight="1" x14ac:dyDescent="0.2">
      <c r="A328" s="90" t="s">
        <v>11</v>
      </c>
      <c r="B328" s="24"/>
      <c r="C328" s="24"/>
      <c r="D328" s="24"/>
      <c r="E328" s="24"/>
      <c r="F328" s="24"/>
      <c r="G328" s="27">
        <v>2</v>
      </c>
      <c r="H328" s="100">
        <v>2</v>
      </c>
      <c r="I328" s="100" t="s">
        <v>3</v>
      </c>
    </row>
    <row r="329" spans="1:9" ht="14.25" customHeight="1" x14ac:dyDescent="0.2">
      <c r="A329" s="90" t="s">
        <v>361</v>
      </c>
      <c r="B329" s="24"/>
      <c r="C329" s="24"/>
      <c r="D329" s="24"/>
      <c r="E329" s="24"/>
      <c r="F329" s="24"/>
      <c r="G329" s="27">
        <v>15</v>
      </c>
      <c r="H329" s="100">
        <v>17</v>
      </c>
      <c r="I329" s="100">
        <v>5</v>
      </c>
    </row>
    <row r="330" spans="1:9" ht="14.25" customHeight="1" x14ac:dyDescent="0.25">
      <c r="A330" s="79" t="s">
        <v>4</v>
      </c>
      <c r="B330" s="120"/>
      <c r="C330" s="120"/>
      <c r="D330" s="120"/>
      <c r="E330" s="121"/>
      <c r="F330" s="10"/>
      <c r="G330" s="10">
        <f>SUM(G324:G329)</f>
        <v>75</v>
      </c>
      <c r="H330" s="121">
        <v>70</v>
      </c>
      <c r="I330" s="121">
        <v>45</v>
      </c>
    </row>
    <row r="332" spans="1:9" ht="14.25" customHeight="1" x14ac:dyDescent="0.2">
      <c r="A332" s="90" t="s">
        <v>17</v>
      </c>
      <c r="B332" s="90"/>
      <c r="C332" s="24"/>
      <c r="D332" s="24"/>
      <c r="E332" s="24"/>
      <c r="F332" s="24"/>
      <c r="G332" s="27">
        <v>9</v>
      </c>
      <c r="H332" s="100">
        <v>2</v>
      </c>
      <c r="I332" s="100">
        <v>4</v>
      </c>
    </row>
    <row r="333" spans="1:9" ht="14.25" customHeight="1" x14ac:dyDescent="0.25">
      <c r="A333" s="79" t="s">
        <v>4</v>
      </c>
      <c r="B333" s="120"/>
      <c r="C333" s="120"/>
      <c r="D333" s="120"/>
      <c r="E333" s="121"/>
      <c r="F333" s="10"/>
      <c r="G333" s="10">
        <v>84</v>
      </c>
      <c r="H333" s="121">
        <v>72</v>
      </c>
      <c r="I333" s="121">
        <v>49</v>
      </c>
    </row>
    <row r="336" spans="1:9" ht="14.25" customHeight="1" x14ac:dyDescent="0.25">
      <c r="A336" s="98" t="s">
        <v>434</v>
      </c>
      <c r="B336" s="98"/>
      <c r="C336" s="98"/>
      <c r="D336" s="98"/>
      <c r="E336" s="98"/>
      <c r="F336" s="98"/>
      <c r="G336" s="98"/>
      <c r="H336" s="98"/>
      <c r="I336" s="98"/>
    </row>
    <row r="337" spans="1:9" ht="14.25" customHeight="1" x14ac:dyDescent="0.25">
      <c r="A337" s="124"/>
      <c r="B337" s="124"/>
      <c r="C337" s="124"/>
      <c r="D337" s="124"/>
      <c r="E337" s="124"/>
      <c r="F337" s="124"/>
      <c r="G337" s="124"/>
      <c r="H337" s="124"/>
      <c r="I337" s="124"/>
    </row>
    <row r="338" spans="1:9" ht="14.25" customHeight="1" x14ac:dyDescent="0.25">
      <c r="A338" s="98" t="s">
        <v>344</v>
      </c>
      <c r="B338" s="98"/>
      <c r="C338" s="98"/>
      <c r="D338" s="98"/>
      <c r="E338" s="98"/>
      <c r="F338" s="98"/>
      <c r="G338" s="98"/>
      <c r="H338" s="98"/>
      <c r="I338" s="98"/>
    </row>
    <row r="339" spans="1:9" ht="14.25" customHeight="1" x14ac:dyDescent="0.25">
      <c r="A339" s="122"/>
      <c r="B339" s="119"/>
      <c r="C339" s="119"/>
      <c r="D339" s="95"/>
      <c r="E339" s="95"/>
      <c r="F339" s="95"/>
      <c r="G339" s="237">
        <v>2025</v>
      </c>
      <c r="H339" s="116">
        <v>2024</v>
      </c>
      <c r="I339" s="116">
        <v>2023</v>
      </c>
    </row>
    <row r="340" spans="1:9" ht="14.25" customHeight="1" x14ac:dyDescent="0.2">
      <c r="A340" s="90" t="s">
        <v>0</v>
      </c>
      <c r="B340" s="24"/>
      <c r="C340" s="24"/>
      <c r="D340" s="24"/>
      <c r="E340" s="24"/>
      <c r="F340" s="24"/>
      <c r="G340" s="27">
        <v>9</v>
      </c>
      <c r="H340" s="100">
        <v>7</v>
      </c>
      <c r="I340" s="100">
        <v>7</v>
      </c>
    </row>
    <row r="341" spans="1:9" ht="14.25" customHeight="1" x14ac:dyDescent="0.2">
      <c r="A341" s="90" t="s">
        <v>1</v>
      </c>
      <c r="B341" s="24"/>
      <c r="C341" s="24"/>
      <c r="D341" s="24"/>
      <c r="E341" s="24"/>
      <c r="F341" s="24"/>
      <c r="G341" s="27">
        <v>31</v>
      </c>
      <c r="H341" s="100">
        <v>17</v>
      </c>
      <c r="I341" s="100">
        <v>17</v>
      </c>
    </row>
    <row r="342" spans="1:9" ht="14.25" customHeight="1" x14ac:dyDescent="0.25">
      <c r="A342" s="79" t="s">
        <v>4</v>
      </c>
      <c r="B342" s="120"/>
      <c r="C342" s="120"/>
      <c r="D342" s="120"/>
      <c r="E342" s="121"/>
      <c r="F342" s="10"/>
      <c r="G342" s="10">
        <f>SUM(G340:G341)</f>
        <v>40</v>
      </c>
      <c r="H342" s="121">
        <v>24</v>
      </c>
      <c r="I342" s="121">
        <v>24</v>
      </c>
    </row>
    <row r="344" spans="1:9" ht="14.25" customHeight="1" x14ac:dyDescent="0.25">
      <c r="A344" s="8" t="s">
        <v>343</v>
      </c>
      <c r="B344" s="9"/>
      <c r="C344" s="9"/>
      <c r="D344" s="9"/>
      <c r="E344" s="102"/>
      <c r="F344" s="8"/>
      <c r="G344" s="8">
        <v>21</v>
      </c>
      <c r="H344" s="102">
        <v>15</v>
      </c>
      <c r="I344" s="102">
        <v>17</v>
      </c>
    </row>
    <row r="346" spans="1:9" ht="14.25" customHeight="1" x14ac:dyDescent="0.2">
      <c r="A346" s="90" t="s">
        <v>17</v>
      </c>
      <c r="B346" s="90"/>
      <c r="C346" s="24"/>
      <c r="D346" s="24"/>
      <c r="E346" s="24"/>
      <c r="F346" s="24"/>
      <c r="G346" s="27">
        <v>19</v>
      </c>
      <c r="H346" s="100">
        <v>9</v>
      </c>
      <c r="I346" s="100">
        <v>7</v>
      </c>
    </row>
    <row r="347" spans="1:9" ht="14.25" customHeight="1" x14ac:dyDescent="0.25">
      <c r="A347" s="8" t="s">
        <v>4</v>
      </c>
      <c r="B347" s="9"/>
      <c r="C347" s="9"/>
      <c r="D347" s="9"/>
      <c r="E347" s="102"/>
      <c r="F347" s="8"/>
      <c r="G347" s="10">
        <v>40</v>
      </c>
      <c r="H347" s="121">
        <v>24</v>
      </c>
      <c r="I347" s="121">
        <v>24</v>
      </c>
    </row>
    <row r="350" spans="1:9" ht="14.25" customHeight="1" x14ac:dyDescent="0.25">
      <c r="A350" s="98" t="s">
        <v>435</v>
      </c>
      <c r="B350" s="98"/>
      <c r="C350" s="98"/>
      <c r="D350" s="98"/>
      <c r="E350" s="98"/>
      <c r="F350" s="98"/>
      <c r="G350" s="98"/>
      <c r="H350" s="98"/>
      <c r="I350" s="98"/>
    </row>
    <row r="351" spans="1:9" ht="14.25" customHeight="1" x14ac:dyDescent="0.25">
      <c r="A351" s="124"/>
      <c r="B351" s="124"/>
      <c r="C351" s="124"/>
      <c r="D351" s="124"/>
      <c r="E351" s="124"/>
      <c r="F351" s="124"/>
      <c r="G351" s="124"/>
      <c r="H351" s="124"/>
      <c r="I351" s="124"/>
    </row>
    <row r="352" spans="1:9" ht="14.25" customHeight="1" x14ac:dyDescent="0.25">
      <c r="A352" s="98" t="s">
        <v>344</v>
      </c>
      <c r="B352" s="98"/>
      <c r="C352" s="98"/>
      <c r="D352" s="98"/>
      <c r="E352" s="98"/>
      <c r="F352" s="98"/>
      <c r="G352" s="98"/>
      <c r="H352" s="98"/>
      <c r="I352" s="98"/>
    </row>
    <row r="353" spans="1:9" ht="14.25" customHeight="1" x14ac:dyDescent="0.25">
      <c r="A353" s="122"/>
      <c r="B353" s="119"/>
      <c r="C353" s="119"/>
      <c r="D353" s="95"/>
      <c r="E353" s="95"/>
      <c r="F353" s="95"/>
      <c r="G353" s="237">
        <v>2025</v>
      </c>
      <c r="H353" s="116">
        <v>2024</v>
      </c>
      <c r="I353" s="116">
        <v>2023</v>
      </c>
    </row>
    <row r="354" spans="1:9" ht="14.25" customHeight="1" x14ac:dyDescent="0.2">
      <c r="A354" s="90" t="s">
        <v>0</v>
      </c>
      <c r="B354" s="24"/>
      <c r="C354" s="24"/>
      <c r="D354" s="24"/>
      <c r="E354" s="24"/>
      <c r="F354" s="24"/>
      <c r="G354" s="27">
        <v>1</v>
      </c>
      <c r="H354" s="100">
        <v>2</v>
      </c>
      <c r="I354" s="100">
        <v>1</v>
      </c>
    </row>
    <row r="355" spans="1:9" ht="14.25" customHeight="1" x14ac:dyDescent="0.2">
      <c r="A355" s="90" t="s">
        <v>1</v>
      </c>
      <c r="B355" s="24"/>
      <c r="C355" s="24"/>
      <c r="D355" s="24"/>
      <c r="E355" s="24"/>
      <c r="F355" s="24"/>
      <c r="G355" s="27">
        <v>22</v>
      </c>
      <c r="H355" s="100">
        <v>18</v>
      </c>
      <c r="I355" s="100">
        <v>20</v>
      </c>
    </row>
    <row r="356" spans="1:9" ht="14.25" customHeight="1" x14ac:dyDescent="0.25">
      <c r="A356" s="79" t="s">
        <v>4</v>
      </c>
      <c r="B356" s="120"/>
      <c r="C356" s="120"/>
      <c r="D356" s="120"/>
      <c r="E356" s="121"/>
      <c r="F356" s="10"/>
      <c r="G356" s="10">
        <f>SUM(G354:G355)</f>
        <v>23</v>
      </c>
      <c r="H356" s="121">
        <v>20</v>
      </c>
      <c r="I356" s="121">
        <v>21</v>
      </c>
    </row>
    <row r="358" spans="1:9" ht="14.25" customHeight="1" x14ac:dyDescent="0.25">
      <c r="A358" s="8" t="s">
        <v>343</v>
      </c>
      <c r="B358" s="9"/>
      <c r="C358" s="9"/>
      <c r="D358" s="9"/>
      <c r="E358" s="102"/>
      <c r="F358" s="8"/>
      <c r="G358" s="8">
        <v>23</v>
      </c>
      <c r="H358" s="102">
        <v>19</v>
      </c>
      <c r="I358" s="102">
        <v>19</v>
      </c>
    </row>
    <row r="360" spans="1:9" ht="14.25" customHeight="1" x14ac:dyDescent="0.2">
      <c r="A360" s="90" t="s">
        <v>17</v>
      </c>
      <c r="B360" s="90"/>
      <c r="C360" s="24"/>
      <c r="D360" s="24"/>
      <c r="E360" s="24"/>
      <c r="F360" s="24"/>
      <c r="G360" s="27" t="s">
        <v>3</v>
      </c>
      <c r="H360" s="100">
        <v>1</v>
      </c>
      <c r="I360" s="100">
        <v>2</v>
      </c>
    </row>
    <row r="361" spans="1:9" ht="14.25" customHeight="1" x14ac:dyDescent="0.25">
      <c r="A361" s="8" t="s">
        <v>4</v>
      </c>
      <c r="B361" s="9"/>
      <c r="C361" s="9"/>
      <c r="D361" s="9"/>
      <c r="E361" s="102"/>
      <c r="F361" s="8"/>
      <c r="G361" s="10">
        <v>23</v>
      </c>
      <c r="H361" s="121">
        <v>20</v>
      </c>
      <c r="I361" s="121">
        <v>21</v>
      </c>
    </row>
    <row r="364" spans="1:9" ht="14.25" customHeight="1" x14ac:dyDescent="0.25">
      <c r="A364" s="98" t="s">
        <v>716</v>
      </c>
      <c r="B364" s="98"/>
      <c r="C364" s="98"/>
      <c r="D364" s="98"/>
      <c r="E364" s="98"/>
      <c r="F364" s="98"/>
      <c r="G364" s="98"/>
      <c r="H364" s="98"/>
      <c r="I364" s="98"/>
    </row>
    <row r="365" spans="1:9" ht="14.25" customHeight="1" x14ac:dyDescent="0.25">
      <c r="A365" s="124"/>
      <c r="B365" s="124"/>
      <c r="C365" s="124"/>
      <c r="D365" s="124"/>
      <c r="E365" s="124"/>
      <c r="F365" s="124"/>
      <c r="G365" s="124"/>
      <c r="H365" s="124"/>
      <c r="I365" s="124"/>
    </row>
    <row r="366" spans="1:9" ht="14.25" customHeight="1" x14ac:dyDescent="0.25">
      <c r="A366" s="98" t="s">
        <v>344</v>
      </c>
      <c r="B366" s="98"/>
      <c r="C366" s="98"/>
      <c r="D366" s="98"/>
      <c r="E366" s="98"/>
      <c r="F366" s="98"/>
      <c r="G366" s="98"/>
      <c r="H366" s="98"/>
      <c r="I366" s="98"/>
    </row>
    <row r="367" spans="1:9" ht="14.25" customHeight="1" x14ac:dyDescent="0.25">
      <c r="A367" s="122"/>
      <c r="B367" s="119"/>
      <c r="C367" s="119"/>
      <c r="D367" s="95"/>
      <c r="E367" s="95"/>
      <c r="F367" s="95"/>
      <c r="G367" s="237">
        <v>2025</v>
      </c>
      <c r="H367" s="116">
        <v>2024</v>
      </c>
      <c r="I367" s="116">
        <v>2023</v>
      </c>
    </row>
    <row r="368" spans="1:9" ht="14.25" customHeight="1" x14ac:dyDescent="0.2">
      <c r="A368" s="90" t="s">
        <v>0</v>
      </c>
      <c r="B368" s="24"/>
      <c r="C368" s="24"/>
      <c r="D368" s="24"/>
      <c r="E368" s="24"/>
      <c r="F368" s="24"/>
      <c r="G368" s="27">
        <v>19</v>
      </c>
      <c r="H368" s="100">
        <v>16</v>
      </c>
      <c r="I368" s="100">
        <v>24</v>
      </c>
    </row>
    <row r="369" spans="1:9" ht="14.25" customHeight="1" x14ac:dyDescent="0.2">
      <c r="A369" s="90" t="s">
        <v>1</v>
      </c>
      <c r="B369" s="24"/>
      <c r="C369" s="24"/>
      <c r="D369" s="24"/>
      <c r="E369" s="24"/>
      <c r="F369" s="24"/>
      <c r="G369" s="27">
        <v>181</v>
      </c>
      <c r="H369" s="100">
        <v>145</v>
      </c>
      <c r="I369" s="100">
        <v>169</v>
      </c>
    </row>
    <row r="370" spans="1:9" ht="14.25" customHeight="1" x14ac:dyDescent="0.25">
      <c r="A370" s="79" t="s">
        <v>4</v>
      </c>
      <c r="B370" s="120"/>
      <c r="C370" s="120"/>
      <c r="D370" s="120"/>
      <c r="E370" s="121"/>
      <c r="F370" s="10"/>
      <c r="G370" s="10">
        <f>SUM(G368:G369)</f>
        <v>200</v>
      </c>
      <c r="H370" s="121">
        <v>161</v>
      </c>
      <c r="I370" s="121">
        <v>193</v>
      </c>
    </row>
    <row r="371" spans="1:9" ht="14.25" customHeight="1" x14ac:dyDescent="0.25">
      <c r="A371" s="131"/>
      <c r="B371" s="5"/>
      <c r="C371" s="5"/>
      <c r="D371" s="5"/>
      <c r="E371" s="132"/>
      <c r="F371" s="25"/>
      <c r="G371" s="25"/>
      <c r="H371" s="132"/>
      <c r="I371" s="132"/>
    </row>
    <row r="372" spans="1:9" ht="14.25" customHeight="1" x14ac:dyDescent="0.25">
      <c r="A372" s="131"/>
      <c r="B372" s="5"/>
      <c r="C372" s="5"/>
      <c r="D372" s="5"/>
      <c r="E372" s="132"/>
      <c r="F372" s="25"/>
      <c r="G372" s="25"/>
      <c r="H372" s="132"/>
      <c r="I372" s="132"/>
    </row>
    <row r="373" spans="1:9" ht="14.25" customHeight="1" x14ac:dyDescent="0.25">
      <c r="A373" s="98" t="s">
        <v>181</v>
      </c>
      <c r="B373" s="98"/>
      <c r="C373" s="98"/>
      <c r="D373" s="98"/>
      <c r="E373" s="98"/>
      <c r="F373" s="98"/>
      <c r="G373" s="98"/>
      <c r="H373" s="98"/>
      <c r="I373" s="98"/>
    </row>
    <row r="374" spans="1:9" ht="14.25" customHeight="1" x14ac:dyDescent="0.25">
      <c r="A374" s="122"/>
      <c r="B374" s="119"/>
      <c r="C374" s="119"/>
      <c r="D374" s="95"/>
      <c r="E374" s="95"/>
      <c r="F374" s="95"/>
      <c r="G374" s="237">
        <v>2025</v>
      </c>
      <c r="H374" s="116">
        <v>2024</v>
      </c>
      <c r="I374" s="116">
        <v>2023</v>
      </c>
    </row>
    <row r="375" spans="1:9" ht="28.5" customHeight="1" x14ac:dyDescent="0.2">
      <c r="A375" s="323" t="s">
        <v>152</v>
      </c>
      <c r="B375" s="327"/>
      <c r="C375" s="327"/>
      <c r="D375" s="327"/>
      <c r="E375" s="327"/>
      <c r="F375" s="327"/>
      <c r="G375" s="27">
        <v>82</v>
      </c>
      <c r="H375" s="100">
        <v>74</v>
      </c>
      <c r="I375" s="100">
        <v>100</v>
      </c>
    </row>
    <row r="376" spans="1:9" ht="14.25" customHeight="1" x14ac:dyDescent="0.2">
      <c r="A376" s="90" t="s">
        <v>153</v>
      </c>
      <c r="B376" s="24"/>
      <c r="C376" s="24"/>
      <c r="D376" s="24"/>
      <c r="E376" s="24"/>
      <c r="F376" s="24"/>
      <c r="G376" s="27">
        <v>16</v>
      </c>
      <c r="H376" s="100">
        <v>19</v>
      </c>
      <c r="I376" s="100">
        <v>17</v>
      </c>
    </row>
    <row r="377" spans="1:9" ht="14.25" customHeight="1" x14ac:dyDescent="0.2">
      <c r="A377" s="90" t="s">
        <v>154</v>
      </c>
      <c r="B377" s="24"/>
      <c r="C377" s="24"/>
      <c r="D377" s="24"/>
      <c r="E377" s="24"/>
      <c r="F377" s="24"/>
      <c r="G377" s="27">
        <v>2</v>
      </c>
      <c r="H377" s="100" t="s">
        <v>3</v>
      </c>
      <c r="I377" s="100">
        <v>2</v>
      </c>
    </row>
    <row r="378" spans="1:9" ht="14.25" customHeight="1" x14ac:dyDescent="0.2">
      <c r="A378" s="90" t="s">
        <v>362</v>
      </c>
      <c r="B378" s="24"/>
      <c r="C378" s="24"/>
      <c r="D378" s="24"/>
      <c r="E378" s="24"/>
      <c r="F378" s="24"/>
      <c r="G378" s="27">
        <v>62</v>
      </c>
      <c r="H378" s="100">
        <v>49</v>
      </c>
      <c r="I378" s="100">
        <v>58</v>
      </c>
    </row>
    <row r="379" spans="1:9" ht="14.25" customHeight="1" x14ac:dyDescent="0.25">
      <c r="A379" s="79" t="s">
        <v>4</v>
      </c>
      <c r="B379" s="120"/>
      <c r="C379" s="120"/>
      <c r="D379" s="120"/>
      <c r="E379" s="121"/>
      <c r="F379" s="10"/>
      <c r="G379" s="10">
        <v>162</v>
      </c>
      <c r="H379" s="121">
        <v>142</v>
      </c>
      <c r="I379" s="121">
        <v>177</v>
      </c>
    </row>
    <row r="381" spans="1:9" ht="14.25" customHeight="1" x14ac:dyDescent="0.2">
      <c r="A381" s="90" t="s">
        <v>17</v>
      </c>
      <c r="B381" s="90"/>
      <c r="C381" s="24"/>
      <c r="D381" s="24"/>
      <c r="E381" s="24"/>
      <c r="F381" s="24"/>
      <c r="G381" s="27">
        <v>38</v>
      </c>
      <c r="H381" s="100">
        <v>19</v>
      </c>
      <c r="I381" s="100">
        <v>16</v>
      </c>
    </row>
    <row r="382" spans="1:9" ht="14.25" customHeight="1" x14ac:dyDescent="0.25">
      <c r="A382" s="8" t="s">
        <v>4</v>
      </c>
      <c r="B382" s="9"/>
      <c r="C382" s="9"/>
      <c r="D382" s="9"/>
      <c r="E382" s="102"/>
      <c r="F382" s="8"/>
      <c r="G382" s="8">
        <v>200</v>
      </c>
      <c r="H382" s="102">
        <v>161</v>
      </c>
      <c r="I382" s="102">
        <v>193</v>
      </c>
    </row>
    <row r="385" spans="1:15" ht="14.25" customHeight="1" x14ac:dyDescent="0.25">
      <c r="A385" s="98" t="s">
        <v>717</v>
      </c>
      <c r="B385" s="98"/>
      <c r="C385" s="98"/>
      <c r="D385" s="98"/>
      <c r="E385" s="98"/>
      <c r="F385" s="98"/>
      <c r="G385" s="98"/>
      <c r="H385" s="98"/>
      <c r="I385" s="98"/>
    </row>
    <row r="386" spans="1:15" ht="14.25" customHeight="1" x14ac:dyDescent="0.25">
      <c r="A386" s="124"/>
      <c r="B386" s="124"/>
      <c r="C386" s="124"/>
      <c r="D386" s="124"/>
      <c r="E386" s="124"/>
      <c r="F386" s="124"/>
      <c r="G386" s="124"/>
      <c r="H386" s="124"/>
      <c r="I386" s="124"/>
    </row>
    <row r="387" spans="1:15" ht="14.25" customHeight="1" x14ac:dyDescent="0.25">
      <c r="A387" s="98" t="s">
        <v>709</v>
      </c>
      <c r="B387" s="98"/>
      <c r="C387" s="98"/>
      <c r="D387" s="98"/>
      <c r="E387" s="98"/>
      <c r="F387" s="98"/>
      <c r="G387" s="98"/>
      <c r="H387" s="98"/>
      <c r="I387" s="98"/>
      <c r="K387" s="306"/>
      <c r="L387" s="306"/>
      <c r="M387" s="306"/>
      <c r="N387" s="306"/>
      <c r="O387" s="306"/>
    </row>
    <row r="388" spans="1:15" ht="14.25" customHeight="1" x14ac:dyDescent="0.25">
      <c r="A388" s="122"/>
      <c r="B388" s="119"/>
      <c r="C388" s="119"/>
      <c r="D388" s="95"/>
      <c r="E388" s="95"/>
      <c r="F388" s="95"/>
      <c r="G388" s="237">
        <v>2025</v>
      </c>
      <c r="H388" s="116">
        <v>2024</v>
      </c>
      <c r="I388" s="116">
        <v>2023</v>
      </c>
      <c r="K388" s="306"/>
      <c r="L388" s="306"/>
      <c r="M388" s="306"/>
      <c r="N388" s="306"/>
      <c r="O388" s="306"/>
    </row>
    <row r="389" spans="1:15" ht="14.25" customHeight="1" x14ac:dyDescent="0.2">
      <c r="A389" s="90" t="s">
        <v>0</v>
      </c>
      <c r="B389" s="24"/>
      <c r="C389" s="24"/>
      <c r="D389" s="24"/>
      <c r="E389" s="24"/>
      <c r="F389" s="24"/>
      <c r="G389" s="27">
        <f>493+G368</f>
        <v>512</v>
      </c>
      <c r="H389" s="100">
        <f>474+H368</f>
        <v>490</v>
      </c>
      <c r="I389" s="100">
        <f>370+I368</f>
        <v>394</v>
      </c>
      <c r="K389" s="306"/>
      <c r="L389" s="306"/>
      <c r="M389" s="306"/>
      <c r="N389" s="306"/>
      <c r="O389" s="306"/>
    </row>
    <row r="390" spans="1:15" ht="14.25" customHeight="1" x14ac:dyDescent="0.2">
      <c r="A390" s="90" t="s">
        <v>1</v>
      </c>
      <c r="B390" s="24"/>
      <c r="C390" s="24"/>
      <c r="D390" s="24"/>
      <c r="E390" s="24"/>
      <c r="F390" s="24"/>
      <c r="G390" s="100">
        <f>3659+G369</f>
        <v>3840</v>
      </c>
      <c r="H390" s="100">
        <f>3127+H369</f>
        <v>3272</v>
      </c>
      <c r="I390" s="100">
        <f>2674+I369</f>
        <v>2843</v>
      </c>
      <c r="K390" s="306"/>
      <c r="L390" s="306"/>
      <c r="M390" s="306"/>
      <c r="N390" s="306"/>
      <c r="O390" s="306"/>
    </row>
    <row r="391" spans="1:15" ht="14.25" customHeight="1" x14ac:dyDescent="0.25">
      <c r="A391" s="79" t="s">
        <v>4</v>
      </c>
      <c r="B391" s="120"/>
      <c r="C391" s="120"/>
      <c r="D391" s="120"/>
      <c r="E391" s="121"/>
      <c r="F391" s="10"/>
      <c r="G391" s="121">
        <f>SUM(G389:G390)</f>
        <v>4352</v>
      </c>
      <c r="H391" s="121">
        <f>3601+H370</f>
        <v>3762</v>
      </c>
      <c r="I391" s="121">
        <f>3044+I370</f>
        <v>3237</v>
      </c>
    </row>
    <row r="393" spans="1:15" ht="14.25" customHeight="1" x14ac:dyDescent="0.25">
      <c r="A393" s="8" t="s">
        <v>343</v>
      </c>
      <c r="B393" s="9"/>
      <c r="C393" s="9"/>
      <c r="D393" s="9"/>
      <c r="E393" s="102"/>
      <c r="F393" s="8"/>
      <c r="G393" s="121">
        <f>3439+G379</f>
        <v>3601</v>
      </c>
      <c r="H393" s="102">
        <f>3108+H379</f>
        <v>3250</v>
      </c>
      <c r="I393" s="102">
        <f>2570+I379</f>
        <v>2747</v>
      </c>
    </row>
    <row r="395" spans="1:15" ht="14.25" customHeight="1" x14ac:dyDescent="0.2">
      <c r="A395" s="90" t="s">
        <v>17</v>
      </c>
      <c r="B395" s="90"/>
      <c r="C395" s="24"/>
      <c r="D395" s="24"/>
      <c r="E395" s="24"/>
      <c r="F395" s="24"/>
      <c r="G395" s="27">
        <f>713+G381</f>
        <v>751</v>
      </c>
      <c r="H395" s="100">
        <f>493+H381</f>
        <v>512</v>
      </c>
      <c r="I395" s="100">
        <f>474+I381</f>
        <v>490</v>
      </c>
    </row>
    <row r="396" spans="1:15" ht="14.25" customHeight="1" x14ac:dyDescent="0.25">
      <c r="A396" s="8" t="s">
        <v>4</v>
      </c>
      <c r="B396" s="9"/>
      <c r="C396" s="9"/>
      <c r="D396" s="9"/>
      <c r="E396" s="102"/>
      <c r="F396" s="8"/>
      <c r="G396" s="121">
        <f>4152+G382</f>
        <v>4352</v>
      </c>
      <c r="H396" s="121">
        <f>3601+H382</f>
        <v>3762</v>
      </c>
      <c r="I396" s="121">
        <f>3044+I382</f>
        <v>3237</v>
      </c>
    </row>
  </sheetData>
  <sheetProtection algorithmName="SHA-512" hashValue="ADiivJBNOEEKmsWxYhva3ZkYlwGth9FTlRbQfcebMBSNfIUf4N8OxyzNnVJEdV+7ZTHWw8IYfQnc7PwKD6MA8A==" saltValue="1DnwYMWiJm/yHqzxeqWoyA==" spinCount="100000" sheet="1" objects="1" scenarios="1"/>
  <mergeCells count="10">
    <mergeCell ref="K387:O390"/>
    <mergeCell ref="A273:F273"/>
    <mergeCell ref="A7:F7"/>
    <mergeCell ref="A4:J4"/>
    <mergeCell ref="A375:F375"/>
    <mergeCell ref="A2:J2"/>
    <mergeCell ref="A142:F142"/>
    <mergeCell ref="A75:F75"/>
    <mergeCell ref="A12:I12"/>
    <mergeCell ref="A125:I125"/>
  </mergeCells>
  <pageMargins left="0.7" right="0.7" top="0.78740157499999996" bottom="0.78740157499999996" header="0.3" footer="0.3"/>
  <pageSetup paperSize="9" scale="65" fitToHeight="0" orientation="portrait" horizontalDpi="0" verticalDpi="0" r:id="rId1"/>
  <rowBreaks count="4" manualBreakCount="4">
    <brk id="79" max="16383" man="1"/>
    <brk id="80" max="16383" man="1"/>
    <brk id="283" max="16383" man="1"/>
    <brk id="391"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FEE4A-7D30-435B-A817-923DD63EC8B2}">
  <sheetPr>
    <pageSetUpPr fitToPage="1"/>
  </sheetPr>
  <dimension ref="A2:AF779"/>
  <sheetViews>
    <sheetView showGridLines="0" zoomScale="120" zoomScaleNormal="120" zoomScaleSheetLayoutView="120" zoomScalePageLayoutView="120" workbookViewId="0">
      <selection activeCell="L548" sqref="L548"/>
    </sheetView>
  </sheetViews>
  <sheetFormatPr baseColWidth="10" defaultColWidth="11.375" defaultRowHeight="14.25" customHeight="1" x14ac:dyDescent="0.2"/>
  <cols>
    <col min="1" max="9" width="11.5" style="2" customWidth="1"/>
    <col min="10" max="10" width="11.5" style="69" customWidth="1"/>
    <col min="11" max="16384" width="11.375" style="2"/>
  </cols>
  <sheetData>
    <row r="2" spans="1:10" ht="14.25" customHeight="1" x14ac:dyDescent="0.25">
      <c r="A2" s="198" t="str" cm="1">
        <f t="array" aca="1" ref="A2" ca="1">MID(CELL("Dateiname",A1),FIND("]",CELL("Dateiname",A1))+1,999)</f>
        <v>VIII. Obergericht</v>
      </c>
      <c r="B2" s="198"/>
      <c r="C2" s="198"/>
      <c r="D2" s="198"/>
      <c r="E2" s="198"/>
      <c r="F2" s="198"/>
      <c r="G2" s="198"/>
      <c r="H2" s="198"/>
      <c r="I2" s="198"/>
      <c r="J2" s="198"/>
    </row>
    <row r="3" spans="1:10" ht="14.25" customHeight="1" x14ac:dyDescent="0.25">
      <c r="A3" s="3"/>
    </row>
    <row r="4" spans="1:10" ht="14.25" customHeight="1" x14ac:dyDescent="0.25">
      <c r="A4" s="154" t="s">
        <v>5</v>
      </c>
      <c r="B4" s="154"/>
      <c r="C4" s="154"/>
      <c r="D4" s="154"/>
      <c r="E4" s="154"/>
      <c r="F4" s="154"/>
      <c r="G4" s="154"/>
      <c r="H4" s="154"/>
      <c r="I4" s="154"/>
      <c r="J4" s="154"/>
    </row>
    <row r="5" spans="1:10" ht="14.25" customHeight="1" x14ac:dyDescent="0.25">
      <c r="A5" s="3"/>
    </row>
    <row r="6" spans="1:10" ht="14.25" customHeight="1" x14ac:dyDescent="0.25">
      <c r="A6" s="330" t="s">
        <v>411</v>
      </c>
      <c r="B6" s="285"/>
      <c r="C6" s="285"/>
      <c r="D6" s="285"/>
      <c r="E6" s="152"/>
      <c r="F6" s="152"/>
      <c r="G6" s="152"/>
      <c r="H6" s="152"/>
      <c r="I6" s="152"/>
    </row>
    <row r="7" spans="1:10" ht="14.25" customHeight="1" x14ac:dyDescent="0.25">
      <c r="A7" s="3"/>
      <c r="H7" s="69"/>
    </row>
    <row r="8" spans="1:10" ht="14.25" customHeight="1" x14ac:dyDescent="0.25">
      <c r="A8" s="152" t="s">
        <v>6</v>
      </c>
      <c r="B8" s="152"/>
      <c r="C8" s="152"/>
      <c r="D8" s="152"/>
      <c r="E8" s="152"/>
      <c r="F8" s="152"/>
      <c r="G8" s="133"/>
      <c r="H8" s="134"/>
      <c r="I8" s="133"/>
    </row>
    <row r="9" spans="1:10" ht="27.85" customHeight="1" x14ac:dyDescent="0.2">
      <c r="A9" s="310" t="s">
        <v>47</v>
      </c>
      <c r="B9" s="314"/>
      <c r="C9" s="314"/>
      <c r="D9" s="314"/>
      <c r="E9" s="314"/>
      <c r="F9" s="314"/>
      <c r="G9" s="238">
        <v>2025</v>
      </c>
      <c r="H9" s="167">
        <v>2024</v>
      </c>
      <c r="I9" s="167">
        <v>2023</v>
      </c>
    </row>
    <row r="10" spans="1:10" ht="14.25" customHeight="1" x14ac:dyDescent="0.2">
      <c r="A10" s="22" t="s">
        <v>0</v>
      </c>
      <c r="B10" s="155"/>
      <c r="C10" s="155"/>
      <c r="D10" s="155"/>
      <c r="E10" s="155"/>
      <c r="F10" s="155"/>
      <c r="G10" s="16">
        <v>20</v>
      </c>
      <c r="H10" s="32">
        <v>28</v>
      </c>
      <c r="I10" s="16">
        <v>19</v>
      </c>
    </row>
    <row r="11" spans="1:10" ht="14.25" customHeight="1" x14ac:dyDescent="0.2">
      <c r="A11" s="157" t="s">
        <v>1</v>
      </c>
      <c r="B11" s="157"/>
      <c r="C11" s="157"/>
      <c r="D11" s="157"/>
      <c r="E11" s="157"/>
      <c r="F11" s="157"/>
      <c r="G11" s="17">
        <v>48</v>
      </c>
      <c r="H11" s="33">
        <v>31</v>
      </c>
      <c r="I11" s="17">
        <v>48</v>
      </c>
    </row>
    <row r="12" spans="1:10" ht="14.25" customHeight="1" x14ac:dyDescent="0.25">
      <c r="A12" s="156" t="s">
        <v>4</v>
      </c>
      <c r="B12" s="156"/>
      <c r="C12" s="156"/>
      <c r="D12" s="156"/>
      <c r="E12" s="156"/>
      <c r="F12" s="156"/>
      <c r="G12" s="4">
        <v>68</v>
      </c>
      <c r="H12" s="42">
        <v>59</v>
      </c>
      <c r="I12" s="4">
        <v>67</v>
      </c>
    </row>
    <row r="13" spans="1:10" ht="13.6" customHeight="1" x14ac:dyDescent="0.2">
      <c r="A13" s="220" t="s">
        <v>2</v>
      </c>
      <c r="B13" s="158"/>
      <c r="C13" s="158"/>
      <c r="D13" s="158"/>
      <c r="E13" s="158"/>
      <c r="F13" s="158"/>
      <c r="G13" s="65" t="s">
        <v>3</v>
      </c>
      <c r="H13" s="65" t="s">
        <v>3</v>
      </c>
      <c r="I13" s="65" t="s">
        <v>3</v>
      </c>
    </row>
    <row r="14" spans="1:10" ht="14.25" customHeight="1" x14ac:dyDescent="0.2">
      <c r="H14" s="69"/>
    </row>
    <row r="15" spans="1:10" ht="14.25" customHeight="1" x14ac:dyDescent="0.2">
      <c r="H15" s="69"/>
    </row>
    <row r="16" spans="1:10" ht="14.25" customHeight="1" x14ac:dyDescent="0.25">
      <c r="A16" s="98" t="s">
        <v>16</v>
      </c>
      <c r="B16" s="98"/>
      <c r="C16" s="98"/>
      <c r="D16" s="98"/>
      <c r="E16" s="98"/>
      <c r="F16" s="98"/>
      <c r="G16" s="75"/>
      <c r="H16" s="137"/>
      <c r="I16" s="75"/>
    </row>
    <row r="17" spans="1:9" ht="14.25" customHeight="1" x14ac:dyDescent="0.25">
      <c r="A17" s="103"/>
      <c r="B17" s="103"/>
      <c r="C17" s="103"/>
      <c r="D17" s="95"/>
      <c r="E17" s="95"/>
      <c r="F17" s="95"/>
      <c r="G17" s="237">
        <v>2025</v>
      </c>
      <c r="H17" s="116">
        <v>2024</v>
      </c>
      <c r="I17" s="116">
        <v>2023</v>
      </c>
    </row>
    <row r="18" spans="1:9" ht="14.25" customHeight="1" x14ac:dyDescent="0.2">
      <c r="A18" s="22" t="s">
        <v>7</v>
      </c>
      <c r="B18" s="22"/>
      <c r="C18" s="22"/>
      <c r="D18" s="22"/>
      <c r="E18" s="22"/>
      <c r="F18" s="22"/>
      <c r="G18" s="13">
        <v>2</v>
      </c>
      <c r="H18" s="27">
        <v>3</v>
      </c>
      <c r="I18" s="13">
        <v>5</v>
      </c>
    </row>
    <row r="19" spans="1:9" ht="14.25" customHeight="1" x14ac:dyDescent="0.2">
      <c r="A19" s="23" t="s">
        <v>8</v>
      </c>
      <c r="B19" s="23"/>
      <c r="C19" s="23"/>
      <c r="D19" s="23"/>
      <c r="E19" s="23"/>
      <c r="F19" s="23"/>
      <c r="G19" s="14">
        <v>6</v>
      </c>
      <c r="H19" s="15">
        <v>11</v>
      </c>
      <c r="I19" s="14">
        <v>8</v>
      </c>
    </row>
    <row r="20" spans="1:9" ht="14.25" customHeight="1" x14ac:dyDescent="0.2">
      <c r="A20" s="23" t="s">
        <v>9</v>
      </c>
      <c r="B20" s="23"/>
      <c r="C20" s="23"/>
      <c r="D20" s="23"/>
      <c r="E20" s="23"/>
      <c r="F20" s="23"/>
      <c r="G20" s="14">
        <v>14</v>
      </c>
      <c r="H20" s="15">
        <v>12</v>
      </c>
      <c r="I20" s="14">
        <v>18</v>
      </c>
    </row>
    <row r="21" spans="1:9" ht="14.25" customHeight="1" x14ac:dyDescent="0.2">
      <c r="A21" s="23" t="s">
        <v>10</v>
      </c>
      <c r="B21" s="23"/>
      <c r="C21" s="23"/>
      <c r="D21" s="23"/>
      <c r="E21" s="23"/>
      <c r="F21" s="23"/>
      <c r="G21" s="14">
        <v>1</v>
      </c>
      <c r="H21" s="15">
        <v>3</v>
      </c>
      <c r="I21" s="14">
        <v>1</v>
      </c>
    </row>
    <row r="22" spans="1:9" ht="14.25" customHeight="1" x14ac:dyDescent="0.2">
      <c r="A22" s="23" t="s">
        <v>11</v>
      </c>
      <c r="B22" s="23"/>
      <c r="C22" s="23"/>
      <c r="D22" s="23"/>
      <c r="E22" s="23"/>
      <c r="F22" s="23"/>
      <c r="G22" s="14">
        <v>9</v>
      </c>
      <c r="H22" s="15">
        <v>8</v>
      </c>
      <c r="I22" s="14">
        <v>7</v>
      </c>
    </row>
    <row r="23" spans="1:9" ht="14.25" customHeight="1" x14ac:dyDescent="0.2">
      <c r="A23" s="23" t="s">
        <v>12</v>
      </c>
      <c r="B23" s="23"/>
      <c r="C23" s="23"/>
      <c r="D23" s="23"/>
      <c r="E23" s="23"/>
      <c r="F23" s="23"/>
      <c r="G23" s="15">
        <v>1</v>
      </c>
      <c r="H23" s="15">
        <v>1</v>
      </c>
      <c r="I23" s="15" t="s">
        <v>3</v>
      </c>
    </row>
    <row r="24" spans="1:9" ht="14.25" customHeight="1" x14ac:dyDescent="0.2">
      <c r="A24" s="23" t="s">
        <v>13</v>
      </c>
      <c r="B24" s="23"/>
      <c r="C24" s="23"/>
      <c r="D24" s="23"/>
      <c r="E24" s="23"/>
      <c r="F24" s="23"/>
      <c r="G24" s="15">
        <v>2</v>
      </c>
      <c r="H24" s="15">
        <v>1</v>
      </c>
      <c r="I24" s="15" t="s">
        <v>3</v>
      </c>
    </row>
    <row r="25" spans="1:9" ht="14.25" customHeight="1" x14ac:dyDescent="0.2">
      <c r="A25" s="23" t="s">
        <v>14</v>
      </c>
      <c r="B25" s="23"/>
      <c r="C25" s="23"/>
      <c r="D25" s="23"/>
      <c r="E25" s="23"/>
      <c r="F25" s="23"/>
      <c r="G25" s="15" t="s">
        <v>3</v>
      </c>
      <c r="H25" s="15" t="s">
        <v>3</v>
      </c>
      <c r="I25" s="15" t="s">
        <v>3</v>
      </c>
    </row>
    <row r="26" spans="1:9" ht="14.25" customHeight="1" x14ac:dyDescent="0.2">
      <c r="A26" s="18" t="s">
        <v>15</v>
      </c>
      <c r="B26" s="18"/>
      <c r="C26" s="18"/>
      <c r="D26" s="18"/>
      <c r="E26" s="18"/>
      <c r="F26" s="18"/>
      <c r="G26" s="11" t="s">
        <v>3</v>
      </c>
      <c r="H26" s="11" t="s">
        <v>3</v>
      </c>
      <c r="I26" s="11" t="s">
        <v>3</v>
      </c>
    </row>
    <row r="27" spans="1:9" ht="14.25" customHeight="1" x14ac:dyDescent="0.25">
      <c r="A27" s="79" t="s">
        <v>4</v>
      </c>
      <c r="B27" s="79"/>
      <c r="C27" s="79"/>
      <c r="D27" s="79"/>
      <c r="E27" s="79"/>
      <c r="F27" s="79"/>
      <c r="G27" s="8">
        <v>35</v>
      </c>
      <c r="H27" s="10">
        <v>39</v>
      </c>
      <c r="I27" s="8">
        <v>39</v>
      </c>
    </row>
    <row r="28" spans="1:9" ht="14.25" customHeight="1" x14ac:dyDescent="0.2">
      <c r="A28"/>
      <c r="B28"/>
      <c r="C28"/>
      <c r="G28"/>
      <c r="H28" s="5"/>
      <c r="I28"/>
    </row>
    <row r="29" spans="1:9" ht="14.25" customHeight="1" x14ac:dyDescent="0.2">
      <c r="A29" s="159" t="s">
        <v>17</v>
      </c>
      <c r="B29" s="159"/>
      <c r="C29" s="159"/>
      <c r="D29" s="159"/>
      <c r="E29" s="159"/>
      <c r="F29" s="159"/>
      <c r="G29" s="7">
        <v>33</v>
      </c>
      <c r="H29" s="11">
        <v>20</v>
      </c>
      <c r="I29" s="7">
        <v>28</v>
      </c>
    </row>
    <row r="30" spans="1:9" ht="14.25" customHeight="1" x14ac:dyDescent="0.25">
      <c r="A30" s="160" t="s">
        <v>4</v>
      </c>
      <c r="B30" s="160"/>
      <c r="C30" s="160"/>
      <c r="D30" s="160"/>
      <c r="E30" s="160"/>
      <c r="F30" s="160"/>
      <c r="G30" s="6">
        <v>68</v>
      </c>
      <c r="H30" s="68">
        <v>59</v>
      </c>
      <c r="I30" s="6">
        <v>67</v>
      </c>
    </row>
    <row r="31" spans="1:9" ht="14.25" customHeight="1" x14ac:dyDescent="0.2">
      <c r="H31" s="69"/>
    </row>
    <row r="32" spans="1:9" ht="14.25" customHeight="1" x14ac:dyDescent="0.2">
      <c r="H32" s="69"/>
    </row>
    <row r="33" spans="1:9" ht="14.25" customHeight="1" x14ac:dyDescent="0.25">
      <c r="A33" s="98" t="s">
        <v>42</v>
      </c>
      <c r="B33" s="98"/>
      <c r="C33" s="98"/>
      <c r="D33" s="98"/>
      <c r="E33" s="98"/>
      <c r="F33" s="98"/>
      <c r="G33" s="75"/>
      <c r="H33" s="137"/>
      <c r="I33" s="75"/>
    </row>
    <row r="34" spans="1:9" ht="14.25" customHeight="1" x14ac:dyDescent="0.25">
      <c r="A34" s="103"/>
      <c r="B34" s="103"/>
      <c r="C34" s="103"/>
      <c r="D34" s="95"/>
      <c r="E34" s="95"/>
      <c r="F34" s="95"/>
      <c r="G34" s="237">
        <v>2025</v>
      </c>
      <c r="H34" s="116">
        <v>2024</v>
      </c>
      <c r="I34" s="116">
        <v>2023</v>
      </c>
    </row>
    <row r="35" spans="1:9" ht="14.25" customHeight="1" x14ac:dyDescent="0.2">
      <c r="A35" s="14" t="s">
        <v>18</v>
      </c>
      <c r="B35" s="17"/>
      <c r="C35" s="17"/>
      <c r="D35" s="17"/>
      <c r="E35" s="17"/>
      <c r="F35" s="17"/>
      <c r="G35" s="14"/>
      <c r="H35" s="15"/>
      <c r="I35" s="14"/>
    </row>
    <row r="36" spans="1:9" ht="14.25" customHeight="1" x14ac:dyDescent="0.2">
      <c r="A36" s="22" t="s">
        <v>19</v>
      </c>
      <c r="B36" s="22"/>
      <c r="C36" s="22"/>
      <c r="D36" s="22"/>
      <c r="E36" s="22"/>
      <c r="F36" s="22"/>
      <c r="G36" s="13">
        <v>1</v>
      </c>
      <c r="H36" s="27">
        <v>1</v>
      </c>
      <c r="I36" s="13">
        <v>1</v>
      </c>
    </row>
    <row r="37" spans="1:9" ht="14.25" customHeight="1" x14ac:dyDescent="0.2">
      <c r="A37" s="14" t="s">
        <v>20</v>
      </c>
      <c r="B37" s="17"/>
      <c r="C37" s="17"/>
      <c r="D37" s="17"/>
      <c r="E37" s="17"/>
      <c r="F37" s="17"/>
      <c r="G37" s="14">
        <v>3</v>
      </c>
      <c r="H37" s="15">
        <v>5</v>
      </c>
      <c r="I37" s="14">
        <v>5</v>
      </c>
    </row>
    <row r="38" spans="1:9" ht="14.25" customHeight="1" x14ac:dyDescent="0.2">
      <c r="A38" s="14" t="s">
        <v>21</v>
      </c>
      <c r="B38" s="17"/>
      <c r="C38" s="17"/>
      <c r="D38" s="17"/>
      <c r="E38" s="17"/>
      <c r="F38" s="17"/>
      <c r="G38" s="15" t="s">
        <v>3</v>
      </c>
      <c r="H38" s="15">
        <v>1</v>
      </c>
      <c r="I38" s="14">
        <v>1</v>
      </c>
    </row>
    <row r="39" spans="1:9" ht="14.25" customHeight="1" x14ac:dyDescent="0.2">
      <c r="A39" s="14" t="s">
        <v>22</v>
      </c>
      <c r="B39" s="17"/>
      <c r="C39" s="17"/>
      <c r="D39" s="17"/>
      <c r="E39" s="17"/>
      <c r="F39" s="17"/>
      <c r="G39" s="14">
        <v>1</v>
      </c>
      <c r="H39" s="15">
        <v>2</v>
      </c>
      <c r="I39" s="14">
        <v>2</v>
      </c>
    </row>
    <row r="40" spans="1:9" ht="14.25" customHeight="1" x14ac:dyDescent="0.2">
      <c r="A40" s="14" t="s">
        <v>23</v>
      </c>
      <c r="B40" s="17"/>
      <c r="C40" s="17"/>
      <c r="D40" s="17"/>
      <c r="E40" s="17"/>
      <c r="F40" s="17"/>
      <c r="G40" s="14">
        <v>1</v>
      </c>
      <c r="H40" s="15" t="s">
        <v>3</v>
      </c>
      <c r="I40" s="14">
        <v>1</v>
      </c>
    </row>
    <row r="41" spans="1:9" ht="14.25" customHeight="1" x14ac:dyDescent="0.2">
      <c r="A41" s="14" t="s">
        <v>24</v>
      </c>
      <c r="B41" s="17"/>
      <c r="C41" s="17"/>
      <c r="D41" s="17"/>
      <c r="E41" s="17"/>
      <c r="F41" s="17"/>
      <c r="G41" s="15">
        <v>2</v>
      </c>
      <c r="H41" s="15" t="s">
        <v>3</v>
      </c>
      <c r="I41" s="15" t="s">
        <v>3</v>
      </c>
    </row>
    <row r="42" spans="1:9" ht="14.25" customHeight="1" x14ac:dyDescent="0.2">
      <c r="A42" s="14" t="s">
        <v>25</v>
      </c>
      <c r="B42" s="17"/>
      <c r="C42" s="17"/>
      <c r="D42" s="17"/>
      <c r="E42" s="17"/>
      <c r="F42" s="17"/>
      <c r="G42" s="15">
        <v>4</v>
      </c>
      <c r="H42" s="15">
        <v>5</v>
      </c>
      <c r="I42" s="15">
        <v>6</v>
      </c>
    </row>
    <row r="43" spans="1:9" ht="14.25" customHeight="1" x14ac:dyDescent="0.2">
      <c r="A43" s="14" t="s">
        <v>26</v>
      </c>
      <c r="B43" s="17"/>
      <c r="C43" s="17"/>
      <c r="D43" s="17"/>
      <c r="E43" s="17"/>
      <c r="F43" s="17"/>
      <c r="G43" s="15">
        <v>2</v>
      </c>
      <c r="H43" s="15">
        <v>1</v>
      </c>
      <c r="I43" s="15">
        <v>1</v>
      </c>
    </row>
    <row r="44" spans="1:9" ht="14.25" customHeight="1" x14ac:dyDescent="0.2">
      <c r="A44" s="14" t="s">
        <v>27</v>
      </c>
      <c r="B44" s="17"/>
      <c r="C44" s="17"/>
      <c r="D44" s="17"/>
      <c r="E44" s="17"/>
      <c r="F44" s="17"/>
      <c r="G44" s="15">
        <v>9</v>
      </c>
      <c r="H44" s="15">
        <v>6</v>
      </c>
      <c r="I44" s="15">
        <v>8</v>
      </c>
    </row>
    <row r="45" spans="1:9" ht="14.25" customHeight="1" x14ac:dyDescent="0.2">
      <c r="A45" s="14" t="s">
        <v>28</v>
      </c>
      <c r="B45" s="17"/>
      <c r="C45" s="17"/>
      <c r="D45" s="17"/>
      <c r="E45" s="17"/>
      <c r="F45" s="17"/>
      <c r="G45" s="15">
        <v>2</v>
      </c>
      <c r="H45" s="15">
        <v>4</v>
      </c>
      <c r="I45" s="15">
        <v>2</v>
      </c>
    </row>
    <row r="46" spans="1:9" ht="14.25" customHeight="1" x14ac:dyDescent="0.2">
      <c r="A46" s="14" t="s">
        <v>29</v>
      </c>
      <c r="B46" s="17"/>
      <c r="C46" s="17"/>
      <c r="D46" s="17"/>
      <c r="E46" s="17"/>
      <c r="F46" s="17"/>
      <c r="G46" s="15">
        <v>2</v>
      </c>
      <c r="H46" s="15" t="s">
        <v>3</v>
      </c>
      <c r="I46" s="15">
        <v>1</v>
      </c>
    </row>
    <row r="47" spans="1:9" ht="14.25" customHeight="1" x14ac:dyDescent="0.2">
      <c r="A47" s="14" t="s">
        <v>30</v>
      </c>
      <c r="B47" s="17"/>
      <c r="C47" s="17"/>
      <c r="D47" s="17"/>
      <c r="E47" s="17"/>
      <c r="F47" s="17"/>
      <c r="G47" s="15">
        <v>3</v>
      </c>
      <c r="H47" s="15">
        <v>3</v>
      </c>
      <c r="I47" s="15">
        <v>2</v>
      </c>
    </row>
    <row r="48" spans="1:9" ht="14.25" customHeight="1" x14ac:dyDescent="0.2">
      <c r="A48" s="14" t="s">
        <v>31</v>
      </c>
      <c r="B48" s="17"/>
      <c r="C48" s="17"/>
      <c r="D48" s="17"/>
      <c r="E48" s="17"/>
      <c r="F48" s="17"/>
      <c r="G48" s="15" t="s">
        <v>3</v>
      </c>
      <c r="H48" s="15" t="s">
        <v>3</v>
      </c>
      <c r="I48" s="15" t="s">
        <v>3</v>
      </c>
    </row>
    <row r="49" spans="1:10" ht="14.25" customHeight="1" x14ac:dyDescent="0.2">
      <c r="A49" s="14" t="s">
        <v>32</v>
      </c>
      <c r="B49" s="17"/>
      <c r="C49" s="17"/>
      <c r="D49" s="17"/>
      <c r="E49" s="17"/>
      <c r="F49" s="17"/>
      <c r="G49" s="15" t="s">
        <v>3</v>
      </c>
      <c r="H49" s="15">
        <v>1</v>
      </c>
      <c r="I49" s="15" t="s">
        <v>3</v>
      </c>
    </row>
    <row r="50" spans="1:10" ht="14.25" customHeight="1" x14ac:dyDescent="0.2">
      <c r="A50" s="14" t="s">
        <v>33</v>
      </c>
      <c r="B50" s="17"/>
      <c r="C50" s="17"/>
      <c r="D50" s="17"/>
      <c r="E50" s="17"/>
      <c r="F50" s="17"/>
      <c r="G50" s="15" t="s">
        <v>3</v>
      </c>
      <c r="H50" s="15" t="s">
        <v>3</v>
      </c>
      <c r="I50" s="15" t="s">
        <v>3</v>
      </c>
    </row>
    <row r="51" spans="1:10" ht="14.25" customHeight="1" x14ac:dyDescent="0.2">
      <c r="A51" s="14" t="s">
        <v>34</v>
      </c>
      <c r="B51" s="17"/>
      <c r="C51" s="17"/>
      <c r="D51" s="17"/>
      <c r="E51" s="17"/>
      <c r="F51" s="17"/>
      <c r="G51" s="15" t="s">
        <v>3</v>
      </c>
      <c r="H51" s="15">
        <v>2</v>
      </c>
      <c r="I51" s="15">
        <v>1</v>
      </c>
    </row>
    <row r="52" spans="1:10" ht="14.25" customHeight="1" x14ac:dyDescent="0.2">
      <c r="A52" s="14" t="s">
        <v>35</v>
      </c>
      <c r="B52" s="17"/>
      <c r="C52" s="17"/>
      <c r="D52" s="17"/>
      <c r="E52" s="17"/>
      <c r="F52" s="17"/>
      <c r="G52" s="15" t="s">
        <v>3</v>
      </c>
      <c r="H52" s="15">
        <v>1</v>
      </c>
      <c r="I52" s="15" t="s">
        <v>3</v>
      </c>
    </row>
    <row r="53" spans="1:10" ht="14.25" customHeight="1" x14ac:dyDescent="0.2">
      <c r="A53" s="14" t="s">
        <v>36</v>
      </c>
      <c r="B53" s="17"/>
      <c r="C53" s="17"/>
      <c r="D53" s="17"/>
      <c r="E53" s="17"/>
      <c r="F53" s="17"/>
      <c r="G53" s="15">
        <v>1</v>
      </c>
      <c r="H53" s="15" t="s">
        <v>3</v>
      </c>
      <c r="I53" s="15">
        <v>5</v>
      </c>
    </row>
    <row r="54" spans="1:10" ht="14.25" customHeight="1" x14ac:dyDescent="0.2">
      <c r="A54" s="14" t="s">
        <v>37</v>
      </c>
      <c r="B54" s="17"/>
      <c r="C54" s="17"/>
      <c r="D54" s="17"/>
      <c r="E54" s="17"/>
      <c r="F54" s="17"/>
      <c r="G54" s="15">
        <v>1</v>
      </c>
      <c r="H54" s="15">
        <v>5</v>
      </c>
      <c r="I54" s="15">
        <v>2</v>
      </c>
    </row>
    <row r="55" spans="1:10" ht="14.25" customHeight="1" x14ac:dyDescent="0.2">
      <c r="A55" s="14" t="s">
        <v>38</v>
      </c>
      <c r="B55" s="17"/>
      <c r="C55" s="17"/>
      <c r="D55" s="17"/>
      <c r="E55" s="17"/>
      <c r="F55" s="17"/>
      <c r="G55" s="15" t="s">
        <v>3</v>
      </c>
      <c r="H55" s="15" t="s">
        <v>3</v>
      </c>
      <c r="I55" s="15" t="s">
        <v>3</v>
      </c>
    </row>
    <row r="56" spans="1:10" ht="14.25" customHeight="1" x14ac:dyDescent="0.2">
      <c r="A56" s="14" t="s">
        <v>39</v>
      </c>
      <c r="B56" s="17"/>
      <c r="C56" s="17"/>
      <c r="D56" s="17"/>
      <c r="E56" s="17"/>
      <c r="F56" s="17"/>
      <c r="G56" s="15">
        <v>2</v>
      </c>
      <c r="H56" s="15" t="s">
        <v>3</v>
      </c>
      <c r="I56" s="15" t="s">
        <v>3</v>
      </c>
    </row>
    <row r="57" spans="1:10" ht="14.25" customHeight="1" x14ac:dyDescent="0.2">
      <c r="A57" s="14" t="s">
        <v>40</v>
      </c>
      <c r="B57" s="17"/>
      <c r="C57" s="17"/>
      <c r="D57" s="17"/>
      <c r="E57" s="17"/>
      <c r="F57" s="17"/>
      <c r="G57" s="15">
        <v>1</v>
      </c>
      <c r="H57" s="15">
        <v>2</v>
      </c>
      <c r="I57" s="15">
        <v>1</v>
      </c>
    </row>
    <row r="58" spans="1:10" ht="14.25" customHeight="1" x14ac:dyDescent="0.2">
      <c r="A58" t="s">
        <v>41</v>
      </c>
      <c r="G58" s="5" t="s">
        <v>3</v>
      </c>
      <c r="H58" s="5" t="s">
        <v>3</v>
      </c>
      <c r="I58" s="5" t="s">
        <v>3</v>
      </c>
    </row>
    <row r="59" spans="1:10" ht="14.25" customHeight="1" x14ac:dyDescent="0.25">
      <c r="A59" s="8" t="s">
        <v>4</v>
      </c>
      <c r="B59" s="12"/>
      <c r="C59" s="12"/>
      <c r="D59" s="12"/>
      <c r="E59" s="12"/>
      <c r="F59" s="12"/>
      <c r="G59" s="10">
        <v>35</v>
      </c>
      <c r="H59" s="10">
        <v>39</v>
      </c>
      <c r="I59" s="10">
        <v>39</v>
      </c>
    </row>
    <row r="62" spans="1:10" ht="14.25" customHeight="1" x14ac:dyDescent="0.25">
      <c r="A62" s="330" t="s">
        <v>43</v>
      </c>
      <c r="B62" s="285"/>
      <c r="C62" s="285"/>
      <c r="D62" s="285"/>
      <c r="E62" s="285"/>
      <c r="F62" s="152"/>
      <c r="G62" s="152"/>
      <c r="H62" s="152"/>
      <c r="I62" s="152"/>
      <c r="J62" s="20"/>
    </row>
    <row r="64" spans="1:10" customFormat="1" ht="14.25" customHeight="1" x14ac:dyDescent="0.25">
      <c r="A64" s="117" t="s">
        <v>571</v>
      </c>
      <c r="B64" s="117"/>
      <c r="C64" s="117"/>
      <c r="D64" s="117"/>
      <c r="E64" s="117"/>
      <c r="F64" s="45"/>
      <c r="G64" s="45">
        <v>2025</v>
      </c>
      <c r="H64" s="45">
        <v>2024</v>
      </c>
      <c r="I64" s="45">
        <v>2023</v>
      </c>
    </row>
    <row r="65" spans="1:10" customFormat="1" ht="14.25" customHeight="1" x14ac:dyDescent="0.2">
      <c r="A65" s="207" t="s">
        <v>44</v>
      </c>
      <c r="B65" s="35" t="s">
        <v>572</v>
      </c>
      <c r="C65" s="35"/>
      <c r="D65" s="35"/>
      <c r="E65" s="35"/>
      <c r="F65" s="35"/>
      <c r="G65" s="14">
        <v>12</v>
      </c>
      <c r="H65" s="14">
        <v>10</v>
      </c>
      <c r="I65" s="14">
        <v>10</v>
      </c>
    </row>
    <row r="66" spans="1:10" customFormat="1" ht="14.25" customHeight="1" x14ac:dyDescent="0.2">
      <c r="A66" s="37" t="s">
        <v>48</v>
      </c>
      <c r="B66" s="14" t="s">
        <v>572</v>
      </c>
      <c r="C66" s="14"/>
      <c r="D66" s="14"/>
      <c r="E66" s="14"/>
      <c r="F66" s="14"/>
      <c r="G66" s="14">
        <v>5</v>
      </c>
      <c r="H66" s="14">
        <v>6</v>
      </c>
      <c r="I66" s="14">
        <v>5</v>
      </c>
    </row>
    <row r="67" spans="1:10" customFormat="1" ht="14.25" customHeight="1" x14ac:dyDescent="0.2">
      <c r="A67" s="24" t="s">
        <v>49</v>
      </c>
      <c r="B67" s="14" t="s">
        <v>572</v>
      </c>
      <c r="C67" s="14"/>
      <c r="D67" s="14"/>
      <c r="E67" s="14"/>
      <c r="F67" s="15"/>
      <c r="G67" s="14">
        <v>4</v>
      </c>
      <c r="H67" s="14">
        <v>9</v>
      </c>
      <c r="I67" s="14">
        <v>11</v>
      </c>
    </row>
    <row r="68" spans="1:10" customFormat="1" ht="14.25" customHeight="1" x14ac:dyDescent="0.2">
      <c r="A68" s="24" t="s">
        <v>50</v>
      </c>
      <c r="B68" s="14" t="s">
        <v>572</v>
      </c>
      <c r="C68" s="14"/>
      <c r="D68" s="14"/>
      <c r="E68" s="14"/>
      <c r="F68" s="15"/>
      <c r="G68" s="14">
        <v>6</v>
      </c>
      <c r="H68" s="14">
        <v>9</v>
      </c>
      <c r="I68" s="14">
        <v>6</v>
      </c>
    </row>
    <row r="69" spans="1:10" customFormat="1" ht="14.25" customHeight="1" x14ac:dyDescent="0.2">
      <c r="A69" s="37" t="s">
        <v>51</v>
      </c>
      <c r="B69" s="14" t="s">
        <v>572</v>
      </c>
      <c r="C69" s="14"/>
      <c r="D69" s="14"/>
      <c r="E69" s="14"/>
      <c r="F69" s="15"/>
      <c r="G69" s="14">
        <v>6</v>
      </c>
      <c r="H69" s="14">
        <v>5</v>
      </c>
      <c r="I69" s="14">
        <v>4</v>
      </c>
    </row>
    <row r="70" spans="1:10" customFormat="1" ht="14.25" customHeight="1" x14ac:dyDescent="0.2">
      <c r="A70" s="37" t="s">
        <v>45</v>
      </c>
      <c r="B70" s="14" t="s">
        <v>572</v>
      </c>
      <c r="C70" s="14"/>
      <c r="D70" s="14"/>
      <c r="E70" s="14"/>
      <c r="F70" s="15"/>
      <c r="G70" s="14">
        <v>1</v>
      </c>
      <c r="H70" s="15" t="s">
        <v>3</v>
      </c>
      <c r="I70" s="14">
        <v>2</v>
      </c>
    </row>
    <row r="71" spans="1:10" customFormat="1" ht="14.25" customHeight="1" x14ac:dyDescent="0.2">
      <c r="A71" s="209" t="s">
        <v>46</v>
      </c>
      <c r="B71" s="176" t="s">
        <v>572</v>
      </c>
      <c r="C71" s="176"/>
      <c r="D71" s="176"/>
      <c r="E71" s="176"/>
      <c r="F71" s="210"/>
      <c r="G71" s="14">
        <v>1</v>
      </c>
      <c r="H71" s="15" t="s">
        <v>3</v>
      </c>
      <c r="I71" s="14">
        <v>1</v>
      </c>
    </row>
    <row r="72" spans="1:10" customFormat="1" ht="14.25" customHeight="1" x14ac:dyDescent="0.2">
      <c r="A72" s="19" t="s">
        <v>234</v>
      </c>
      <c r="B72" t="s">
        <v>572</v>
      </c>
      <c r="F72" s="5"/>
      <c r="G72" s="5" t="s">
        <v>3</v>
      </c>
      <c r="H72" s="15" t="s">
        <v>3</v>
      </c>
      <c r="I72" s="5" t="s">
        <v>3</v>
      </c>
    </row>
    <row r="73" spans="1:10" customFormat="1" ht="14.25" customHeight="1" x14ac:dyDescent="0.25">
      <c r="A73" s="26" t="s">
        <v>4</v>
      </c>
      <c r="B73" s="9"/>
      <c r="C73" s="9"/>
      <c r="D73" s="9"/>
      <c r="E73" s="9"/>
      <c r="F73" s="10"/>
      <c r="G73" s="10">
        <v>35</v>
      </c>
      <c r="H73" s="121">
        <f>SUM(H65:H72)</f>
        <v>39</v>
      </c>
      <c r="I73" s="121">
        <f>SUM(I65:I72)</f>
        <v>39</v>
      </c>
    </row>
    <row r="74" spans="1:10" customFormat="1" ht="14.25" customHeight="1" x14ac:dyDescent="0.25">
      <c r="A74" s="31"/>
      <c r="F74" s="25"/>
      <c r="G74" s="25"/>
      <c r="H74" s="132"/>
      <c r="I74" s="132"/>
    </row>
    <row r="75" spans="1:10" ht="14.25" customHeight="1" x14ac:dyDescent="0.25">
      <c r="A75" s="18"/>
      <c r="B75"/>
      <c r="C75"/>
      <c r="D75"/>
      <c r="E75"/>
      <c r="F75"/>
      <c r="G75" s="5"/>
      <c r="H75" s="5"/>
      <c r="I75" s="5"/>
      <c r="J75" s="25"/>
    </row>
    <row r="76" spans="1:10" customFormat="1" ht="27.85" customHeight="1" x14ac:dyDescent="0.2">
      <c r="A76" s="314" t="s">
        <v>613</v>
      </c>
      <c r="B76" s="314"/>
      <c r="C76" s="314"/>
      <c r="D76" s="314"/>
    </row>
    <row r="77" spans="1:10" customFormat="1" ht="14.25" customHeight="1" x14ac:dyDescent="0.25">
      <c r="A77" s="35">
        <v>2025</v>
      </c>
      <c r="B77" s="35">
        <v>2024</v>
      </c>
      <c r="C77" s="35">
        <v>2023</v>
      </c>
      <c r="D77" s="36">
        <v>2022</v>
      </c>
      <c r="E77" s="211" t="s">
        <v>4</v>
      </c>
    </row>
    <row r="78" spans="1:10" customFormat="1" ht="14.25" customHeight="1" x14ac:dyDescent="0.25">
      <c r="A78" s="266">
        <v>28</v>
      </c>
      <c r="B78" s="266">
        <v>4</v>
      </c>
      <c r="C78" s="266" t="s">
        <v>3</v>
      </c>
      <c r="D78" s="210">
        <v>1</v>
      </c>
      <c r="E78" s="267">
        <v>33</v>
      </c>
    </row>
    <row r="79" spans="1:10" customFormat="1" ht="14.25" customHeight="1" x14ac:dyDescent="0.25">
      <c r="A79" s="268" t="s">
        <v>702</v>
      </c>
      <c r="B79" s="268" t="s">
        <v>702</v>
      </c>
      <c r="C79" s="268" t="s">
        <v>702</v>
      </c>
      <c r="D79" s="269" t="s">
        <v>700</v>
      </c>
      <c r="E79" s="270" t="s">
        <v>700</v>
      </c>
    </row>
    <row r="80" spans="1:10" customFormat="1" ht="14.25" customHeight="1" x14ac:dyDescent="0.25">
      <c r="A80" s="214"/>
      <c r="B80" s="214"/>
      <c r="C80" s="214"/>
      <c r="D80" s="214"/>
      <c r="E80" s="214"/>
      <c r="F80" s="214"/>
      <c r="G80" s="214"/>
      <c r="H80" s="214"/>
      <c r="I80" s="214"/>
      <c r="J80" s="215"/>
    </row>
    <row r="82" spans="1:10" ht="14.25" customHeight="1" x14ac:dyDescent="0.25">
      <c r="A82" s="330" t="s">
        <v>52</v>
      </c>
      <c r="B82" s="285"/>
      <c r="C82" s="285"/>
      <c r="D82" s="285"/>
      <c r="E82" s="285"/>
      <c r="F82" s="152"/>
      <c r="G82" s="133"/>
      <c r="H82" s="134"/>
      <c r="I82" s="133"/>
    </row>
    <row r="83" spans="1:10" ht="14.25" customHeight="1" x14ac:dyDescent="0.25">
      <c r="A83" s="20"/>
      <c r="B83" s="20"/>
      <c r="C83" s="20"/>
      <c r="D83" s="20"/>
      <c r="E83" s="20"/>
      <c r="F83" s="20"/>
      <c r="G83" s="3"/>
      <c r="H83" s="43"/>
      <c r="I83" s="3"/>
    </row>
    <row r="84" spans="1:10" ht="14.25" customHeight="1" x14ac:dyDescent="0.25">
      <c r="A84" s="98" t="s">
        <v>344</v>
      </c>
      <c r="B84" s="98"/>
      <c r="C84" s="98"/>
      <c r="D84" s="98"/>
      <c r="E84" s="98"/>
      <c r="F84" s="98"/>
      <c r="G84" s="98"/>
      <c r="H84" s="98"/>
      <c r="I84" s="98"/>
    </row>
    <row r="85" spans="1:10" ht="14.25" customHeight="1" x14ac:dyDescent="0.25">
      <c r="A85" s="103"/>
      <c r="B85" s="103"/>
      <c r="C85" s="103"/>
      <c r="D85" s="95"/>
      <c r="E85" s="95"/>
      <c r="F85" s="95"/>
      <c r="G85" s="237">
        <v>2025</v>
      </c>
      <c r="H85" s="116">
        <v>2024</v>
      </c>
      <c r="I85" s="116">
        <v>2023</v>
      </c>
    </row>
    <row r="86" spans="1:10" ht="14.25" customHeight="1" x14ac:dyDescent="0.2">
      <c r="A86" s="13" t="s">
        <v>0</v>
      </c>
      <c r="B86" s="16"/>
      <c r="C86" s="16"/>
      <c r="D86" s="16"/>
      <c r="E86" s="16"/>
      <c r="F86" s="16"/>
      <c r="G86" s="27">
        <v>11</v>
      </c>
      <c r="H86" s="27">
        <v>9</v>
      </c>
      <c r="I86" s="27">
        <v>3</v>
      </c>
    </row>
    <row r="87" spans="1:10" ht="14.25" customHeight="1" x14ac:dyDescent="0.2">
      <c r="A87" t="s">
        <v>53</v>
      </c>
      <c r="G87" s="5">
        <v>13</v>
      </c>
      <c r="H87" s="5">
        <v>21</v>
      </c>
      <c r="I87" s="5">
        <v>16</v>
      </c>
    </row>
    <row r="88" spans="1:10" ht="14.25" customHeight="1" x14ac:dyDescent="0.25">
      <c r="A88" s="8" t="s">
        <v>4</v>
      </c>
      <c r="B88" s="12"/>
      <c r="C88" s="12"/>
      <c r="D88" s="12"/>
      <c r="E88" s="12"/>
      <c r="F88" s="12"/>
      <c r="G88" s="8">
        <v>24</v>
      </c>
      <c r="H88" s="10">
        <v>30</v>
      </c>
      <c r="I88" s="8">
        <v>19</v>
      </c>
    </row>
    <row r="89" spans="1:10" ht="14.25" customHeight="1" x14ac:dyDescent="0.25">
      <c r="A89" s="1"/>
      <c r="J89" s="25"/>
    </row>
    <row r="91" spans="1:10" ht="14.25" customHeight="1" x14ac:dyDescent="0.25">
      <c r="A91" s="75" t="s">
        <v>54</v>
      </c>
      <c r="B91" s="133"/>
      <c r="C91" s="133"/>
      <c r="D91" s="133"/>
      <c r="E91" s="133"/>
      <c r="F91" s="133"/>
      <c r="G91" s="75"/>
      <c r="H91" s="137"/>
      <c r="I91" s="75"/>
    </row>
    <row r="92" spans="1:10" ht="14.25" customHeight="1" x14ac:dyDescent="0.25">
      <c r="A92" s="103"/>
      <c r="B92" s="103"/>
      <c r="C92" s="103"/>
      <c r="D92" s="95"/>
      <c r="E92" s="95"/>
      <c r="F92" s="95"/>
      <c r="G92" s="237">
        <v>2025</v>
      </c>
      <c r="H92" s="116">
        <v>2024</v>
      </c>
      <c r="I92" s="116">
        <v>2023</v>
      </c>
    </row>
    <row r="93" spans="1:10" ht="14.25" customHeight="1" x14ac:dyDescent="0.2">
      <c r="A93" s="13" t="s">
        <v>7</v>
      </c>
      <c r="B93" s="16"/>
      <c r="C93" s="16"/>
      <c r="D93" s="16"/>
      <c r="E93" s="16"/>
      <c r="F93" s="16"/>
      <c r="G93" s="13">
        <v>1</v>
      </c>
      <c r="H93" s="27">
        <v>1</v>
      </c>
      <c r="I93" s="13">
        <v>1</v>
      </c>
    </row>
    <row r="94" spans="1:10" ht="14.25" customHeight="1" x14ac:dyDescent="0.2">
      <c r="A94" s="14" t="s">
        <v>8</v>
      </c>
      <c r="B94" s="17"/>
      <c r="C94" s="17"/>
      <c r="D94" s="17"/>
      <c r="E94" s="17"/>
      <c r="F94" s="17"/>
      <c r="G94" s="15" t="s">
        <v>3</v>
      </c>
      <c r="H94" s="15" t="s">
        <v>3</v>
      </c>
      <c r="I94" s="15" t="s">
        <v>3</v>
      </c>
    </row>
    <row r="95" spans="1:10" ht="14.25" customHeight="1" x14ac:dyDescent="0.2">
      <c r="A95" s="14" t="s">
        <v>9</v>
      </c>
      <c r="B95" s="17"/>
      <c r="C95" s="17"/>
      <c r="D95" s="17"/>
      <c r="E95" s="17"/>
      <c r="F95" s="17"/>
      <c r="G95" s="14">
        <v>14</v>
      </c>
      <c r="H95" s="15">
        <v>12</v>
      </c>
      <c r="I95" s="14">
        <v>5</v>
      </c>
    </row>
    <row r="96" spans="1:10" ht="14.25" customHeight="1" x14ac:dyDescent="0.2">
      <c r="A96" s="14" t="s">
        <v>11</v>
      </c>
      <c r="B96" s="17"/>
      <c r="C96" s="17"/>
      <c r="D96" s="17"/>
      <c r="E96" s="17"/>
      <c r="F96" s="17"/>
      <c r="G96" s="14">
        <v>4</v>
      </c>
      <c r="H96" s="15">
        <v>5</v>
      </c>
      <c r="I96" s="14">
        <v>3</v>
      </c>
    </row>
    <row r="97" spans="1:10" ht="14.25" customHeight="1" x14ac:dyDescent="0.2">
      <c r="A97" s="14" t="s">
        <v>14</v>
      </c>
      <c r="B97" s="17"/>
      <c r="C97" s="17"/>
      <c r="D97" s="17"/>
      <c r="E97" s="17"/>
      <c r="F97" s="17"/>
      <c r="G97" s="15" t="s">
        <v>3</v>
      </c>
      <c r="H97" s="15">
        <v>1</v>
      </c>
      <c r="I97" s="14">
        <v>1</v>
      </c>
    </row>
    <row r="98" spans="1:10" ht="14.25" customHeight="1" x14ac:dyDescent="0.2">
      <c r="A98" s="14" t="s">
        <v>12</v>
      </c>
      <c r="B98" s="17"/>
      <c r="C98" s="17"/>
      <c r="D98" s="17"/>
      <c r="E98" s="17"/>
      <c r="F98" s="17"/>
      <c r="G98" s="15">
        <v>1</v>
      </c>
      <c r="H98" s="15" t="s">
        <v>3</v>
      </c>
      <c r="I98" s="15" t="s">
        <v>3</v>
      </c>
    </row>
    <row r="99" spans="1:10" ht="14.25" customHeight="1" x14ac:dyDescent="0.2">
      <c r="A99" s="14" t="s">
        <v>13</v>
      </c>
      <c r="B99" s="17"/>
      <c r="C99" s="17"/>
      <c r="D99" s="17"/>
      <c r="E99" s="17"/>
      <c r="F99" s="17"/>
      <c r="G99" s="15" t="s">
        <v>3</v>
      </c>
      <c r="H99" s="15" t="s">
        <v>3</v>
      </c>
      <c r="I99" s="15" t="s">
        <v>3</v>
      </c>
    </row>
    <row r="100" spans="1:10" ht="14.25" customHeight="1" x14ac:dyDescent="0.2">
      <c r="A100" t="s">
        <v>17</v>
      </c>
      <c r="G100" s="5">
        <v>4</v>
      </c>
      <c r="H100" s="5">
        <v>11</v>
      </c>
      <c r="I100" s="5">
        <v>9</v>
      </c>
    </row>
    <row r="101" spans="1:10" ht="14.25" customHeight="1" x14ac:dyDescent="0.25">
      <c r="A101" s="8" t="s">
        <v>4</v>
      </c>
      <c r="B101" s="12"/>
      <c r="C101" s="12"/>
      <c r="D101" s="12"/>
      <c r="E101" s="12"/>
      <c r="F101" s="12"/>
      <c r="G101" s="8">
        <v>24</v>
      </c>
      <c r="H101" s="10">
        <v>30</v>
      </c>
      <c r="I101" s="8">
        <v>19</v>
      </c>
    </row>
    <row r="102" spans="1:10" ht="14.25" customHeight="1" x14ac:dyDescent="0.2">
      <c r="H102" s="69"/>
    </row>
    <row r="103" spans="1:10" ht="14.25" customHeight="1" x14ac:dyDescent="0.2">
      <c r="H103" s="69"/>
    </row>
    <row r="104" spans="1:10" ht="14.25" customHeight="1" x14ac:dyDescent="0.25">
      <c r="A104" s="75" t="s">
        <v>55</v>
      </c>
      <c r="B104" s="133"/>
      <c r="C104" s="133"/>
      <c r="D104" s="133"/>
      <c r="E104" s="133"/>
      <c r="F104" s="133"/>
      <c r="G104" s="133"/>
      <c r="H104" s="134"/>
      <c r="I104" s="133"/>
    </row>
    <row r="105" spans="1:10" ht="14.25" customHeight="1" x14ac:dyDescent="0.25">
      <c r="A105" s="103"/>
      <c r="B105" s="103"/>
      <c r="C105" s="103"/>
      <c r="D105" s="95"/>
      <c r="E105" s="95"/>
      <c r="F105" s="95"/>
      <c r="G105" s="237">
        <v>2025</v>
      </c>
      <c r="H105" s="116">
        <v>2024</v>
      </c>
      <c r="I105" s="116">
        <v>2023</v>
      </c>
    </row>
    <row r="106" spans="1:10" ht="14.25" customHeight="1" x14ac:dyDescent="0.2">
      <c r="A106" s="13" t="s">
        <v>56</v>
      </c>
      <c r="B106" s="16"/>
      <c r="C106" s="16"/>
      <c r="D106" s="16"/>
      <c r="E106" s="16"/>
      <c r="F106" s="16"/>
      <c r="G106" s="32" t="s">
        <v>3</v>
      </c>
      <c r="H106" s="32" t="s">
        <v>3</v>
      </c>
      <c r="I106" s="32" t="s">
        <v>3</v>
      </c>
    </row>
    <row r="107" spans="1:10" ht="14.25" customHeight="1" x14ac:dyDescent="0.2">
      <c r="A107" s="39" t="s">
        <v>57</v>
      </c>
      <c r="B107" s="40"/>
      <c r="C107" s="40"/>
      <c r="D107" s="40"/>
      <c r="E107" s="40"/>
      <c r="F107" s="40"/>
      <c r="G107" s="41" t="s">
        <v>3</v>
      </c>
      <c r="H107" s="41" t="s">
        <v>3</v>
      </c>
      <c r="I107" s="41" t="s">
        <v>3</v>
      </c>
    </row>
    <row r="108" spans="1:10" ht="14.25" customHeight="1" x14ac:dyDescent="0.25">
      <c r="A108" s="4" t="s">
        <v>4</v>
      </c>
      <c r="B108" s="4"/>
      <c r="C108" s="4"/>
      <c r="D108" s="4"/>
      <c r="E108" s="4"/>
      <c r="F108" s="4"/>
      <c r="G108" s="42" t="s">
        <v>3</v>
      </c>
      <c r="H108" s="42" t="s">
        <v>3</v>
      </c>
      <c r="I108" s="42" t="s">
        <v>3</v>
      </c>
    </row>
    <row r="109" spans="1:10" ht="14.25" customHeight="1" x14ac:dyDescent="0.25">
      <c r="A109" s="3"/>
      <c r="B109" s="3"/>
      <c r="C109" s="3"/>
      <c r="D109" s="3"/>
      <c r="E109" s="3"/>
      <c r="F109" s="3"/>
      <c r="G109" s="3"/>
      <c r="H109" s="3"/>
      <c r="I109" s="3"/>
    </row>
    <row r="112" spans="1:10" ht="14.25" customHeight="1" x14ac:dyDescent="0.25">
      <c r="A112" s="334" t="s">
        <v>58</v>
      </c>
      <c r="B112" s="285"/>
      <c r="C112" s="285"/>
      <c r="D112" s="285"/>
      <c r="E112" s="285"/>
      <c r="F112" s="151"/>
      <c r="G112" s="151"/>
      <c r="H112" s="151"/>
      <c r="I112" s="151"/>
      <c r="J112" s="151"/>
    </row>
    <row r="113" spans="1:10" ht="14.25" customHeight="1" x14ac:dyDescent="0.25">
      <c r="A113" s="3"/>
    </row>
    <row r="114" spans="1:10" ht="14.25" customHeight="1" x14ac:dyDescent="0.25">
      <c r="A114" s="330" t="s">
        <v>436</v>
      </c>
      <c r="B114" s="285"/>
      <c r="C114" s="285"/>
      <c r="D114" s="285"/>
      <c r="E114" s="152"/>
      <c r="F114" s="152"/>
      <c r="G114" s="152"/>
      <c r="H114" s="152"/>
      <c r="I114" s="152"/>
    </row>
    <row r="115" spans="1:10" ht="14.25" customHeight="1" x14ac:dyDescent="0.25">
      <c r="A115" s="3"/>
      <c r="H115" s="69"/>
    </row>
    <row r="116" spans="1:10" ht="15.05" customHeight="1" x14ac:dyDescent="0.25">
      <c r="A116" s="152" t="s">
        <v>59</v>
      </c>
      <c r="B116" s="152"/>
      <c r="C116" s="152"/>
      <c r="D116" s="152"/>
      <c r="E116" s="152"/>
      <c r="F116" s="152"/>
      <c r="G116" s="133"/>
      <c r="H116" s="134"/>
      <c r="I116" s="133"/>
    </row>
    <row r="117" spans="1:10" ht="28.5" customHeight="1" x14ac:dyDescent="0.2">
      <c r="A117" s="310" t="s">
        <v>47</v>
      </c>
      <c r="B117" s="310"/>
      <c r="C117" s="310"/>
      <c r="D117" s="310"/>
      <c r="E117" s="310"/>
      <c r="F117" s="310"/>
      <c r="G117" s="168">
        <v>2025</v>
      </c>
      <c r="H117" s="169">
        <v>2024</v>
      </c>
      <c r="I117" s="168">
        <v>2023</v>
      </c>
    </row>
    <row r="118" spans="1:10" ht="14.25" customHeight="1" x14ac:dyDescent="0.2">
      <c r="A118" s="13" t="s">
        <v>0</v>
      </c>
      <c r="B118" s="16"/>
      <c r="C118" s="16"/>
      <c r="D118" s="16"/>
      <c r="E118" s="16"/>
      <c r="F118" s="16"/>
      <c r="G118" s="13">
        <v>14</v>
      </c>
      <c r="H118" s="27">
        <v>11</v>
      </c>
      <c r="I118" s="13">
        <v>38</v>
      </c>
    </row>
    <row r="119" spans="1:10" ht="14.25" customHeight="1" x14ac:dyDescent="0.2">
      <c r="A119" t="s">
        <v>1</v>
      </c>
      <c r="G119">
        <v>69</v>
      </c>
      <c r="H119" s="5">
        <v>80</v>
      </c>
      <c r="I119">
        <v>81</v>
      </c>
    </row>
    <row r="120" spans="1:10" ht="14.25" customHeight="1" x14ac:dyDescent="0.25">
      <c r="A120" s="8" t="s">
        <v>4</v>
      </c>
      <c r="B120" s="12"/>
      <c r="C120" s="12"/>
      <c r="D120" s="12"/>
      <c r="E120" s="12"/>
      <c r="F120" s="12"/>
      <c r="G120" s="8">
        <v>83</v>
      </c>
      <c r="H120" s="10">
        <v>91</v>
      </c>
      <c r="I120" s="8">
        <v>119</v>
      </c>
    </row>
    <row r="121" spans="1:10" ht="14.25" customHeight="1" x14ac:dyDescent="0.2">
      <c r="A121" s="59" t="s">
        <v>60</v>
      </c>
      <c r="B121" s="60"/>
      <c r="C121" s="60"/>
      <c r="D121" s="60"/>
      <c r="E121" s="60"/>
      <c r="F121" s="60"/>
      <c r="G121" s="59"/>
      <c r="H121" s="71"/>
      <c r="I121" s="59"/>
    </row>
    <row r="122" spans="1:10" ht="14.25" customHeight="1" x14ac:dyDescent="0.2">
      <c r="A122" s="61" t="s">
        <v>693</v>
      </c>
      <c r="B122" s="62"/>
      <c r="C122" s="62"/>
      <c r="D122" s="62"/>
      <c r="E122" s="62"/>
      <c r="F122" s="62"/>
      <c r="G122" s="61">
        <v>69</v>
      </c>
      <c r="H122" s="72">
        <v>74</v>
      </c>
      <c r="I122" s="61">
        <v>64</v>
      </c>
    </row>
    <row r="123" spans="1:10" s="253" customFormat="1" ht="14.25" customHeight="1" x14ac:dyDescent="0.2">
      <c r="A123" s="271" t="s">
        <v>692</v>
      </c>
      <c r="B123" s="272"/>
      <c r="C123" s="272"/>
      <c r="D123" s="272"/>
      <c r="E123" s="272"/>
      <c r="F123" s="272"/>
      <c r="G123" s="271">
        <v>33</v>
      </c>
      <c r="H123" s="236">
        <v>42</v>
      </c>
      <c r="I123" s="271">
        <v>47</v>
      </c>
      <c r="J123" s="252"/>
    </row>
    <row r="124" spans="1:10" ht="14.25" customHeight="1" x14ac:dyDescent="0.2">
      <c r="A124" s="63" t="s">
        <v>61</v>
      </c>
      <c r="B124" s="64"/>
      <c r="C124" s="64"/>
      <c r="D124" s="64"/>
      <c r="E124" s="64"/>
      <c r="F124" s="64"/>
      <c r="G124" s="63"/>
      <c r="H124" s="73"/>
      <c r="I124" s="63"/>
    </row>
    <row r="125" spans="1:10" ht="14.25" customHeight="1" x14ac:dyDescent="0.2">
      <c r="A125" s="170" t="s">
        <v>694</v>
      </c>
      <c r="B125" s="171"/>
      <c r="C125" s="62"/>
      <c r="D125" s="62"/>
      <c r="E125" s="62"/>
      <c r="F125" s="62"/>
      <c r="G125" s="61">
        <v>4</v>
      </c>
      <c r="H125" s="72">
        <v>8</v>
      </c>
      <c r="I125" s="61">
        <v>48</v>
      </c>
    </row>
    <row r="126" spans="1:10" s="253" customFormat="1" ht="27.65" customHeight="1" x14ac:dyDescent="0.2">
      <c r="A126" s="335" t="s">
        <v>695</v>
      </c>
      <c r="B126" s="335"/>
      <c r="C126" s="335"/>
      <c r="D126" s="335"/>
      <c r="E126" s="335"/>
      <c r="F126" s="335"/>
      <c r="G126" s="236" t="s">
        <v>3</v>
      </c>
      <c r="H126" s="263" t="s">
        <v>3</v>
      </c>
      <c r="I126" s="236">
        <v>15</v>
      </c>
      <c r="J126" s="252"/>
    </row>
    <row r="127" spans="1:10" ht="14.25" customHeight="1" x14ac:dyDescent="0.2">
      <c r="A127" s="170" t="s">
        <v>520</v>
      </c>
      <c r="B127" s="262"/>
      <c r="C127" s="62"/>
      <c r="D127" s="62"/>
      <c r="E127" s="62"/>
      <c r="F127" s="62"/>
      <c r="G127" s="63">
        <v>5</v>
      </c>
      <c r="H127" s="73">
        <v>4</v>
      </c>
      <c r="I127" s="63">
        <v>5</v>
      </c>
    </row>
    <row r="128" spans="1:10" ht="14.25" customHeight="1" x14ac:dyDescent="0.2">
      <c r="A128" s="170" t="s">
        <v>521</v>
      </c>
      <c r="B128" s="172"/>
      <c r="C128" s="64"/>
      <c r="D128" s="64"/>
      <c r="E128" s="64"/>
      <c r="F128" s="64"/>
      <c r="G128" s="63">
        <v>5</v>
      </c>
      <c r="H128" s="73">
        <v>5</v>
      </c>
      <c r="I128" s="63">
        <v>2</v>
      </c>
    </row>
    <row r="129" spans="1:9" ht="14.25" customHeight="1" x14ac:dyDescent="0.2">
      <c r="A129" s="261"/>
      <c r="C129" s="139"/>
      <c r="D129" s="139"/>
      <c r="E129" s="139"/>
      <c r="F129" s="139"/>
      <c r="H129" s="240"/>
      <c r="I129" s="138"/>
    </row>
    <row r="130" spans="1:9" ht="14.25" customHeight="1" x14ac:dyDescent="0.2">
      <c r="A130" s="21"/>
      <c r="B130" s="21"/>
      <c r="C130" s="21"/>
      <c r="D130" s="21"/>
      <c r="E130" s="21"/>
      <c r="F130" s="21"/>
      <c r="G130" s="21"/>
      <c r="H130" s="21"/>
      <c r="I130" s="21"/>
    </row>
    <row r="131" spans="1:9" ht="14.25" customHeight="1" x14ac:dyDescent="0.25">
      <c r="A131" s="98" t="s">
        <v>62</v>
      </c>
      <c r="B131" s="98"/>
      <c r="C131" s="98"/>
      <c r="D131" s="98"/>
      <c r="E131" s="98"/>
      <c r="F131" s="98"/>
      <c r="G131" s="75"/>
      <c r="H131" s="137"/>
      <c r="I131" s="75"/>
    </row>
    <row r="132" spans="1:9" ht="14.25" customHeight="1" x14ac:dyDescent="0.25">
      <c r="A132" s="103"/>
      <c r="B132" s="103"/>
      <c r="C132" s="103"/>
      <c r="D132" s="95"/>
      <c r="E132" s="95"/>
      <c r="F132" s="95"/>
      <c r="G132" s="237">
        <v>2025</v>
      </c>
      <c r="H132" s="116">
        <v>2024</v>
      </c>
      <c r="I132" s="237">
        <v>2023</v>
      </c>
    </row>
    <row r="133" spans="1:9" ht="14.25" customHeight="1" x14ac:dyDescent="0.2">
      <c r="A133" s="13" t="s">
        <v>7</v>
      </c>
      <c r="B133" s="16"/>
      <c r="C133" s="16"/>
      <c r="D133" s="16"/>
      <c r="E133" s="16"/>
      <c r="F133" s="16"/>
      <c r="G133" s="13">
        <v>8</v>
      </c>
      <c r="H133" s="27">
        <v>9</v>
      </c>
      <c r="I133" s="13">
        <v>40</v>
      </c>
    </row>
    <row r="134" spans="1:9" ht="14.25" customHeight="1" x14ac:dyDescent="0.2">
      <c r="A134" s="14" t="s">
        <v>8</v>
      </c>
      <c r="B134" s="17"/>
      <c r="C134" s="17"/>
      <c r="D134" s="17"/>
      <c r="E134" s="17"/>
      <c r="F134" s="17"/>
      <c r="G134" s="14">
        <v>14</v>
      </c>
      <c r="H134" s="15">
        <v>18</v>
      </c>
      <c r="I134" s="14">
        <v>18</v>
      </c>
    </row>
    <row r="135" spans="1:9" ht="14.25" customHeight="1" x14ac:dyDescent="0.2">
      <c r="A135" s="14" t="s">
        <v>9</v>
      </c>
      <c r="B135" s="17"/>
      <c r="C135" s="17"/>
      <c r="D135" s="17"/>
      <c r="E135" s="17"/>
      <c r="F135" s="17"/>
      <c r="G135" s="14">
        <v>13</v>
      </c>
      <c r="H135" s="15">
        <v>20</v>
      </c>
      <c r="I135" s="14">
        <v>12</v>
      </c>
    </row>
    <row r="136" spans="1:9" ht="14.25" customHeight="1" x14ac:dyDescent="0.2">
      <c r="A136" s="14" t="s">
        <v>10</v>
      </c>
      <c r="B136" s="17"/>
      <c r="C136" s="17"/>
      <c r="D136" s="17"/>
      <c r="E136" s="17"/>
      <c r="F136" s="17"/>
      <c r="G136" s="15" t="s">
        <v>3</v>
      </c>
      <c r="H136" s="15" t="s">
        <v>3</v>
      </c>
      <c r="I136" s="15" t="s">
        <v>3</v>
      </c>
    </row>
    <row r="137" spans="1:9" ht="14.25" customHeight="1" x14ac:dyDescent="0.2">
      <c r="A137" s="14" t="s">
        <v>11</v>
      </c>
      <c r="B137" s="17"/>
      <c r="C137" s="17"/>
      <c r="D137" s="17"/>
      <c r="E137" s="17"/>
      <c r="F137" s="17"/>
      <c r="G137" s="14">
        <v>25</v>
      </c>
      <c r="H137" s="15">
        <v>20</v>
      </c>
      <c r="I137" s="14">
        <v>16</v>
      </c>
    </row>
    <row r="138" spans="1:9" ht="14.25" customHeight="1" x14ac:dyDescent="0.2">
      <c r="A138" s="14" t="s">
        <v>12</v>
      </c>
      <c r="B138" s="17"/>
      <c r="C138" s="17"/>
      <c r="D138" s="17"/>
      <c r="E138" s="17"/>
      <c r="F138" s="17"/>
      <c r="G138" s="15">
        <v>2</v>
      </c>
      <c r="H138" s="15">
        <v>5</v>
      </c>
      <c r="I138" s="15">
        <v>5</v>
      </c>
    </row>
    <row r="139" spans="1:9" ht="14.25" customHeight="1" x14ac:dyDescent="0.2">
      <c r="A139" s="14" t="s">
        <v>13</v>
      </c>
      <c r="B139" s="17"/>
      <c r="C139" s="17"/>
      <c r="D139" s="17"/>
      <c r="E139" s="17"/>
      <c r="F139" s="17"/>
      <c r="G139" s="15">
        <v>1</v>
      </c>
      <c r="H139" s="15">
        <v>3</v>
      </c>
      <c r="I139" s="15">
        <v>1</v>
      </c>
    </row>
    <row r="140" spans="1:9" ht="14.25" customHeight="1" x14ac:dyDescent="0.2">
      <c r="A140" s="14" t="s">
        <v>14</v>
      </c>
      <c r="B140" s="17"/>
      <c r="C140" s="17"/>
      <c r="D140" s="17"/>
      <c r="E140" s="17"/>
      <c r="F140" s="17"/>
      <c r="G140" s="15">
        <v>1</v>
      </c>
      <c r="H140" s="15">
        <v>1</v>
      </c>
      <c r="I140" s="15">
        <v>8</v>
      </c>
    </row>
    <row r="141" spans="1:9" ht="14.25" customHeight="1" x14ac:dyDescent="0.2">
      <c r="A141" t="s">
        <v>15</v>
      </c>
      <c r="G141" s="5">
        <v>1</v>
      </c>
      <c r="H141" s="5">
        <v>1</v>
      </c>
      <c r="I141" s="5">
        <v>8</v>
      </c>
    </row>
    <row r="142" spans="1:9" ht="14.25" customHeight="1" x14ac:dyDescent="0.25">
      <c r="A142" s="8" t="s">
        <v>4</v>
      </c>
      <c r="B142" s="12"/>
      <c r="C142" s="12"/>
      <c r="D142" s="12"/>
      <c r="E142" s="12"/>
      <c r="F142" s="12"/>
      <c r="G142" s="8">
        <v>65</v>
      </c>
      <c r="H142" s="10">
        <v>77</v>
      </c>
      <c r="I142" s="8">
        <v>108</v>
      </c>
    </row>
    <row r="143" spans="1:9" ht="14.25" customHeight="1" x14ac:dyDescent="0.2">
      <c r="A143"/>
      <c r="G143"/>
      <c r="H143" s="5"/>
      <c r="I143"/>
    </row>
    <row r="144" spans="1:9" ht="14.25" customHeight="1" x14ac:dyDescent="0.2">
      <c r="A144" t="s">
        <v>17</v>
      </c>
      <c r="G144">
        <v>18</v>
      </c>
      <c r="H144" s="5">
        <v>14</v>
      </c>
      <c r="I144">
        <v>11</v>
      </c>
    </row>
    <row r="145" spans="1:9" ht="14.25" customHeight="1" x14ac:dyDescent="0.25">
      <c r="A145" s="8" t="s">
        <v>4</v>
      </c>
      <c r="B145" s="4"/>
      <c r="C145" s="4"/>
      <c r="D145" s="4"/>
      <c r="E145" s="4"/>
      <c r="F145" s="4"/>
      <c r="G145" s="8">
        <v>83</v>
      </c>
      <c r="H145" s="10">
        <v>91</v>
      </c>
      <c r="I145" s="8">
        <v>119</v>
      </c>
    </row>
    <row r="148" spans="1:9" ht="14.25" customHeight="1" x14ac:dyDescent="0.25">
      <c r="A148" s="98" t="s">
        <v>63</v>
      </c>
      <c r="B148" s="98"/>
      <c r="C148" s="98"/>
      <c r="D148" s="98"/>
      <c r="E148" s="98"/>
      <c r="F148" s="98"/>
      <c r="G148" s="75"/>
      <c r="H148" s="137"/>
      <c r="I148" s="75"/>
    </row>
    <row r="149" spans="1:9" ht="14.25" customHeight="1" x14ac:dyDescent="0.25">
      <c r="A149" s="103"/>
      <c r="B149" s="103"/>
      <c r="C149" s="103"/>
      <c r="D149" s="95"/>
      <c r="E149" s="95"/>
      <c r="F149" s="95"/>
      <c r="G149" s="237">
        <v>2025</v>
      </c>
      <c r="H149" s="116">
        <v>2024</v>
      </c>
      <c r="I149" s="237">
        <v>2023</v>
      </c>
    </row>
    <row r="150" spans="1:9" ht="14.25" customHeight="1" x14ac:dyDescent="0.2">
      <c r="A150" s="35" t="s">
        <v>18</v>
      </c>
      <c r="B150" s="34"/>
      <c r="C150" s="34"/>
      <c r="D150" s="34"/>
      <c r="E150" s="34"/>
      <c r="F150" s="34"/>
      <c r="G150" s="35"/>
      <c r="H150" s="36"/>
      <c r="I150" s="35"/>
    </row>
    <row r="151" spans="1:9" ht="14.25" customHeight="1" x14ac:dyDescent="0.2">
      <c r="A151" s="13" t="s">
        <v>19</v>
      </c>
      <c r="B151" s="16"/>
      <c r="C151" s="16"/>
      <c r="D151" s="16"/>
      <c r="E151" s="16"/>
      <c r="F151" s="16"/>
      <c r="G151" s="27">
        <v>5</v>
      </c>
      <c r="H151" s="27">
        <v>2</v>
      </c>
      <c r="I151" s="27" t="s">
        <v>3</v>
      </c>
    </row>
    <row r="152" spans="1:9" ht="14.25" customHeight="1" x14ac:dyDescent="0.2">
      <c r="A152" s="14" t="s">
        <v>20</v>
      </c>
      <c r="B152" s="17"/>
      <c r="C152" s="17"/>
      <c r="D152" s="17"/>
      <c r="E152" s="17"/>
      <c r="F152" s="17"/>
      <c r="G152" s="14">
        <v>7</v>
      </c>
      <c r="H152" s="15">
        <v>7</v>
      </c>
      <c r="I152" s="14">
        <v>7</v>
      </c>
    </row>
    <row r="153" spans="1:9" ht="14.25" customHeight="1" x14ac:dyDescent="0.2">
      <c r="A153" s="14" t="s">
        <v>21</v>
      </c>
      <c r="B153" s="17"/>
      <c r="C153" s="17"/>
      <c r="D153" s="17"/>
      <c r="E153" s="17"/>
      <c r="F153" s="17"/>
      <c r="G153" s="15" t="s">
        <v>3</v>
      </c>
      <c r="H153" s="15" t="s">
        <v>3</v>
      </c>
      <c r="I153" s="14">
        <v>1</v>
      </c>
    </row>
    <row r="154" spans="1:9" ht="14.25" customHeight="1" x14ac:dyDescent="0.2">
      <c r="A154" s="14" t="s">
        <v>22</v>
      </c>
      <c r="B154" s="17"/>
      <c r="C154" s="17"/>
      <c r="D154" s="17"/>
      <c r="E154" s="17"/>
      <c r="F154" s="17"/>
      <c r="G154" s="15" t="s">
        <v>3</v>
      </c>
      <c r="H154" s="15">
        <v>1</v>
      </c>
      <c r="I154" s="14">
        <v>1</v>
      </c>
    </row>
    <row r="155" spans="1:9" ht="14.25" customHeight="1" x14ac:dyDescent="0.2">
      <c r="A155" s="14" t="s">
        <v>64</v>
      </c>
      <c r="B155" s="17"/>
      <c r="C155" s="17"/>
      <c r="D155" s="17"/>
      <c r="E155" s="17"/>
      <c r="F155" s="17"/>
      <c r="G155" s="15" t="s">
        <v>3</v>
      </c>
      <c r="H155" s="15" t="s">
        <v>3</v>
      </c>
      <c r="I155" s="15">
        <v>1</v>
      </c>
    </row>
    <row r="156" spans="1:9" ht="14.25" customHeight="1" x14ac:dyDescent="0.2">
      <c r="A156" s="14" t="s">
        <v>26</v>
      </c>
      <c r="B156" s="17"/>
      <c r="C156" s="17"/>
      <c r="D156" s="17"/>
      <c r="E156" s="17"/>
      <c r="F156" s="17"/>
      <c r="G156" s="15">
        <v>8</v>
      </c>
      <c r="H156" s="15">
        <v>8</v>
      </c>
      <c r="I156" s="15">
        <v>1</v>
      </c>
    </row>
    <row r="157" spans="1:9" ht="14.25" customHeight="1" x14ac:dyDescent="0.2">
      <c r="A157" s="14" t="s">
        <v>65</v>
      </c>
      <c r="B157" s="17"/>
      <c r="C157" s="17"/>
      <c r="D157" s="17"/>
      <c r="E157" s="17"/>
      <c r="F157" s="17"/>
      <c r="G157" s="15">
        <v>4</v>
      </c>
      <c r="H157" s="15">
        <v>1</v>
      </c>
      <c r="I157" s="15" t="s">
        <v>3</v>
      </c>
    </row>
    <row r="158" spans="1:9" ht="14.25" customHeight="1" x14ac:dyDescent="0.2">
      <c r="A158" s="14" t="s">
        <v>36</v>
      </c>
      <c r="B158" s="17"/>
      <c r="C158" s="17"/>
      <c r="D158" s="17"/>
      <c r="E158" s="17"/>
      <c r="F158" s="17"/>
      <c r="G158" s="15">
        <v>1</v>
      </c>
      <c r="H158" s="15" t="s">
        <v>3</v>
      </c>
      <c r="I158" s="15" t="s">
        <v>3</v>
      </c>
    </row>
    <row r="159" spans="1:9" ht="14.25" customHeight="1" x14ac:dyDescent="0.2">
      <c r="A159" s="14" t="s">
        <v>37</v>
      </c>
      <c r="B159" s="17"/>
      <c r="C159" s="17"/>
      <c r="D159" s="17"/>
      <c r="E159" s="17"/>
      <c r="F159" s="17"/>
      <c r="G159" s="15">
        <v>35</v>
      </c>
      <c r="H159" s="15">
        <v>48</v>
      </c>
      <c r="I159" s="15">
        <v>57</v>
      </c>
    </row>
    <row r="160" spans="1:9" ht="14.25" customHeight="1" x14ac:dyDescent="0.2">
      <c r="A160" s="14" t="s">
        <v>38</v>
      </c>
      <c r="B160" s="17"/>
      <c r="C160" s="17"/>
      <c r="D160" s="17"/>
      <c r="E160" s="17"/>
      <c r="F160" s="17"/>
      <c r="G160" s="15" t="s">
        <v>3</v>
      </c>
      <c r="H160" s="15" t="s">
        <v>3</v>
      </c>
      <c r="I160" s="15" t="s">
        <v>3</v>
      </c>
    </row>
    <row r="161" spans="1:10" ht="14.25" customHeight="1" x14ac:dyDescent="0.2">
      <c r="A161" s="14" t="s">
        <v>66</v>
      </c>
      <c r="B161" s="17"/>
      <c r="C161" s="17"/>
      <c r="D161" s="17"/>
      <c r="E161" s="17"/>
      <c r="F161" s="17"/>
      <c r="G161" s="15">
        <v>1</v>
      </c>
      <c r="H161" s="15" t="s">
        <v>3</v>
      </c>
      <c r="I161" s="15">
        <v>37</v>
      </c>
    </row>
    <row r="162" spans="1:10" ht="14.25" customHeight="1" x14ac:dyDescent="0.2">
      <c r="A162" s="14" t="s">
        <v>67</v>
      </c>
      <c r="B162" s="17"/>
      <c r="C162" s="17"/>
      <c r="D162" s="17"/>
      <c r="E162" s="17"/>
      <c r="F162" s="17"/>
      <c r="G162" s="15">
        <v>3</v>
      </c>
      <c r="H162" s="15">
        <v>10</v>
      </c>
      <c r="I162" s="15">
        <v>3</v>
      </c>
    </row>
    <row r="163" spans="1:10" ht="14.25" customHeight="1" x14ac:dyDescent="0.2">
      <c r="A163" t="s">
        <v>41</v>
      </c>
      <c r="G163" s="5">
        <v>1</v>
      </c>
      <c r="H163" s="5" t="s">
        <v>3</v>
      </c>
      <c r="I163" s="5" t="s">
        <v>3</v>
      </c>
    </row>
    <row r="164" spans="1:10" ht="14.25" customHeight="1" x14ac:dyDescent="0.25">
      <c r="A164" s="8" t="s">
        <v>4</v>
      </c>
      <c r="B164" s="12"/>
      <c r="C164" s="12"/>
      <c r="D164" s="12"/>
      <c r="E164" s="12"/>
      <c r="F164" s="12"/>
      <c r="G164" s="10">
        <v>65</v>
      </c>
      <c r="H164" s="10">
        <v>77</v>
      </c>
      <c r="I164" s="10">
        <v>108</v>
      </c>
    </row>
    <row r="167" spans="1:10" ht="14.25" customHeight="1" x14ac:dyDescent="0.25">
      <c r="A167" s="75" t="s">
        <v>68</v>
      </c>
      <c r="B167" s="75"/>
      <c r="C167" s="75"/>
      <c r="D167" s="75"/>
      <c r="E167" s="75"/>
      <c r="F167" s="75"/>
      <c r="G167" s="75"/>
      <c r="H167" s="75"/>
      <c r="I167" s="75"/>
      <c r="J167" s="1"/>
    </row>
    <row r="169" spans="1:10" customFormat="1" ht="27.85" customHeight="1" x14ac:dyDescent="0.25">
      <c r="A169" s="314" t="s">
        <v>575</v>
      </c>
      <c r="B169" s="314"/>
      <c r="C169" s="314"/>
      <c r="D169" s="314"/>
      <c r="E169" s="314"/>
      <c r="F169" s="314"/>
      <c r="G169" s="45">
        <v>2025</v>
      </c>
      <c r="H169" s="45">
        <v>2024</v>
      </c>
      <c r="I169" s="45">
        <v>2023</v>
      </c>
    </row>
    <row r="170" spans="1:10" customFormat="1" ht="14.25" customHeight="1" x14ac:dyDescent="0.2">
      <c r="A170" s="207" t="s">
        <v>44</v>
      </c>
      <c r="B170" s="35" t="s">
        <v>572</v>
      </c>
      <c r="C170" s="35"/>
      <c r="D170" s="35"/>
      <c r="E170" s="35"/>
      <c r="F170" s="35"/>
      <c r="G170" s="35">
        <v>59</v>
      </c>
      <c r="H170" s="15">
        <v>68</v>
      </c>
      <c r="I170" s="35">
        <v>51</v>
      </c>
    </row>
    <row r="171" spans="1:10" customFormat="1" ht="14.25" customHeight="1" x14ac:dyDescent="0.2">
      <c r="A171" s="37" t="s">
        <v>48</v>
      </c>
      <c r="B171" s="14" t="s">
        <v>572</v>
      </c>
      <c r="C171" s="14"/>
      <c r="D171" s="14"/>
      <c r="E171" s="14"/>
      <c r="F171" s="14"/>
      <c r="G171" s="14">
        <v>4</v>
      </c>
      <c r="H171" s="15">
        <v>2</v>
      </c>
      <c r="I171" s="14">
        <v>11</v>
      </c>
    </row>
    <row r="172" spans="1:10" customFormat="1" ht="14.25" customHeight="1" x14ac:dyDescent="0.2">
      <c r="A172" s="24" t="s">
        <v>49</v>
      </c>
      <c r="B172" s="14" t="s">
        <v>572</v>
      </c>
      <c r="C172" s="14"/>
      <c r="D172" s="14"/>
      <c r="E172" s="14"/>
      <c r="F172" s="15"/>
      <c r="G172" s="15">
        <v>2</v>
      </c>
      <c r="H172" s="15" t="s">
        <v>3</v>
      </c>
      <c r="I172" s="15" t="s">
        <v>3</v>
      </c>
    </row>
    <row r="173" spans="1:10" customFormat="1" ht="14.25" customHeight="1" x14ac:dyDescent="0.2">
      <c r="A173" s="24" t="s">
        <v>50</v>
      </c>
      <c r="B173" s="14" t="s">
        <v>572</v>
      </c>
      <c r="C173" s="14"/>
      <c r="D173" s="14"/>
      <c r="E173" s="14"/>
      <c r="F173" s="15"/>
      <c r="G173" s="15" t="s">
        <v>3</v>
      </c>
      <c r="H173" s="15" t="s">
        <v>3</v>
      </c>
      <c r="I173" s="15" t="s">
        <v>3</v>
      </c>
    </row>
    <row r="174" spans="1:10" customFormat="1" ht="14.25" customHeight="1" x14ac:dyDescent="0.2">
      <c r="A174" s="37" t="s">
        <v>51</v>
      </c>
      <c r="B174" s="14" t="s">
        <v>572</v>
      </c>
      <c r="C174" s="14"/>
      <c r="D174" s="14"/>
      <c r="E174" s="14"/>
      <c r="F174" s="15"/>
      <c r="G174" s="15" t="s">
        <v>3</v>
      </c>
      <c r="H174" s="15" t="s">
        <v>3</v>
      </c>
      <c r="I174" s="15">
        <v>1</v>
      </c>
    </row>
    <row r="175" spans="1:10" customFormat="1" ht="14.25" customHeight="1" x14ac:dyDescent="0.2">
      <c r="A175" s="37" t="s">
        <v>45</v>
      </c>
      <c r="B175" s="14" t="s">
        <v>572</v>
      </c>
      <c r="C175" s="14"/>
      <c r="D175" s="14"/>
      <c r="E175" s="14"/>
      <c r="F175" s="15"/>
      <c r="G175" s="15" t="s">
        <v>3</v>
      </c>
      <c r="H175" s="15" t="s">
        <v>3</v>
      </c>
      <c r="I175" s="15" t="s">
        <v>3</v>
      </c>
    </row>
    <row r="176" spans="1:10" customFormat="1" ht="14.25" customHeight="1" x14ac:dyDescent="0.2">
      <c r="A176" s="209" t="s">
        <v>46</v>
      </c>
      <c r="B176" s="176" t="s">
        <v>572</v>
      </c>
      <c r="C176" s="176"/>
      <c r="D176" s="176"/>
      <c r="E176" s="176"/>
      <c r="F176" s="210"/>
      <c r="G176" s="15" t="s">
        <v>3</v>
      </c>
      <c r="H176" s="15" t="s">
        <v>3</v>
      </c>
      <c r="I176" s="15" t="s">
        <v>3</v>
      </c>
    </row>
    <row r="177" spans="1:10" customFormat="1" ht="14.25" customHeight="1" x14ac:dyDescent="0.2">
      <c r="A177" s="19" t="s">
        <v>234</v>
      </c>
      <c r="B177" t="s">
        <v>572</v>
      </c>
      <c r="F177" s="5"/>
      <c r="G177" s="5" t="s">
        <v>3</v>
      </c>
      <c r="H177" s="15" t="s">
        <v>3</v>
      </c>
      <c r="I177" s="5" t="s">
        <v>3</v>
      </c>
    </row>
    <row r="178" spans="1:10" customFormat="1" ht="14.25" customHeight="1" x14ac:dyDescent="0.25">
      <c r="A178" s="26" t="s">
        <v>4</v>
      </c>
      <c r="B178" s="9"/>
      <c r="C178" s="9"/>
      <c r="D178" s="9"/>
      <c r="E178" s="9"/>
      <c r="F178" s="10"/>
      <c r="G178" s="10">
        <v>65</v>
      </c>
      <c r="H178" s="121">
        <f>SUM(H170:H177)</f>
        <v>70</v>
      </c>
      <c r="I178" s="10">
        <f>SUM(I170:I177)</f>
        <v>63</v>
      </c>
    </row>
    <row r="179" spans="1:10" customFormat="1" ht="14.25" customHeight="1" x14ac:dyDescent="0.25">
      <c r="A179" s="31"/>
      <c r="F179" s="25"/>
      <c r="G179" s="25"/>
      <c r="H179" s="132"/>
      <c r="I179" s="25"/>
    </row>
    <row r="180" spans="1:10" customFormat="1" ht="14.25" customHeight="1" x14ac:dyDescent="0.25">
      <c r="A180" s="117" t="s">
        <v>574</v>
      </c>
      <c r="B180" s="117"/>
      <c r="C180" s="117"/>
      <c r="D180" s="117"/>
      <c r="E180" s="117"/>
      <c r="F180" s="117"/>
      <c r="G180" s="45">
        <v>2025</v>
      </c>
      <c r="H180" s="45">
        <v>2024</v>
      </c>
      <c r="I180" s="45">
        <v>2023</v>
      </c>
    </row>
    <row r="181" spans="1:10" customFormat="1" ht="14.25" customHeight="1" x14ac:dyDescent="0.2">
      <c r="A181" s="207" t="s">
        <v>44</v>
      </c>
      <c r="B181" s="35" t="s">
        <v>572</v>
      </c>
      <c r="C181" s="35"/>
      <c r="D181" s="35"/>
      <c r="E181" s="35"/>
      <c r="F181" s="35"/>
      <c r="G181" s="36" t="s">
        <v>3</v>
      </c>
      <c r="H181" s="15">
        <v>1</v>
      </c>
      <c r="I181" s="35">
        <v>35</v>
      </c>
    </row>
    <row r="182" spans="1:10" customFormat="1" ht="14.25" customHeight="1" x14ac:dyDescent="0.2">
      <c r="A182" s="37" t="s">
        <v>48</v>
      </c>
      <c r="B182" s="14" t="s">
        <v>572</v>
      </c>
      <c r="C182" s="14"/>
      <c r="D182" s="14"/>
      <c r="E182" s="14"/>
      <c r="F182" s="14"/>
      <c r="G182" s="15" t="s">
        <v>3</v>
      </c>
      <c r="H182" s="15">
        <v>2</v>
      </c>
      <c r="I182" s="14">
        <v>5</v>
      </c>
    </row>
    <row r="183" spans="1:10" customFormat="1" ht="14.25" customHeight="1" x14ac:dyDescent="0.2">
      <c r="A183" s="24" t="s">
        <v>49</v>
      </c>
      <c r="B183" s="14" t="s">
        <v>572</v>
      </c>
      <c r="C183" s="14"/>
      <c r="D183" s="14"/>
      <c r="E183" s="14"/>
      <c r="F183" s="15"/>
      <c r="G183" s="15" t="s">
        <v>3</v>
      </c>
      <c r="H183" s="15">
        <v>2</v>
      </c>
      <c r="I183" s="15">
        <v>1</v>
      </c>
    </row>
    <row r="184" spans="1:10" customFormat="1" ht="14.25" customHeight="1" x14ac:dyDescent="0.2">
      <c r="A184" s="24" t="s">
        <v>50</v>
      </c>
      <c r="B184" s="14" t="s">
        <v>572</v>
      </c>
      <c r="C184" s="14"/>
      <c r="D184" s="14"/>
      <c r="E184" s="14"/>
      <c r="F184" s="15"/>
      <c r="G184" s="15" t="s">
        <v>3</v>
      </c>
      <c r="H184" s="15">
        <v>1</v>
      </c>
      <c r="I184" s="15" t="s">
        <v>3</v>
      </c>
    </row>
    <row r="185" spans="1:10" customFormat="1" ht="14.25" customHeight="1" x14ac:dyDescent="0.2">
      <c r="A185" s="37" t="s">
        <v>51</v>
      </c>
      <c r="B185" s="14" t="s">
        <v>572</v>
      </c>
      <c r="C185" s="14"/>
      <c r="D185" s="14"/>
      <c r="E185" s="14"/>
      <c r="F185" s="15"/>
      <c r="G185" s="15" t="s">
        <v>3</v>
      </c>
      <c r="H185" s="15" t="s">
        <v>3</v>
      </c>
      <c r="I185" s="15" t="s">
        <v>3</v>
      </c>
    </row>
    <row r="186" spans="1:10" customFormat="1" ht="14.25" customHeight="1" x14ac:dyDescent="0.2">
      <c r="A186" s="37" t="s">
        <v>45</v>
      </c>
      <c r="B186" s="14" t="s">
        <v>572</v>
      </c>
      <c r="C186" s="14"/>
      <c r="D186" s="14"/>
      <c r="E186" s="14"/>
      <c r="F186" s="15"/>
      <c r="G186" s="15" t="s">
        <v>3</v>
      </c>
      <c r="H186" s="15" t="s">
        <v>3</v>
      </c>
      <c r="I186" s="15" t="s">
        <v>3</v>
      </c>
    </row>
    <row r="187" spans="1:10" customFormat="1" ht="14.25" customHeight="1" x14ac:dyDescent="0.2">
      <c r="A187" s="209" t="s">
        <v>46</v>
      </c>
      <c r="B187" s="176" t="s">
        <v>572</v>
      </c>
      <c r="C187" s="176"/>
      <c r="D187" s="176"/>
      <c r="E187" s="176"/>
      <c r="F187" s="210"/>
      <c r="G187" s="15" t="s">
        <v>3</v>
      </c>
      <c r="H187" s="15" t="s">
        <v>3</v>
      </c>
      <c r="I187" s="15" t="s">
        <v>3</v>
      </c>
    </row>
    <row r="188" spans="1:10" customFormat="1" ht="14.25" customHeight="1" x14ac:dyDescent="0.2">
      <c r="A188" s="19" t="s">
        <v>234</v>
      </c>
      <c r="B188" t="s">
        <v>572</v>
      </c>
      <c r="F188" s="5"/>
      <c r="G188" s="5" t="s">
        <v>3</v>
      </c>
      <c r="H188" s="15" t="s">
        <v>3</v>
      </c>
      <c r="I188" s="5">
        <v>1</v>
      </c>
    </row>
    <row r="189" spans="1:10" customFormat="1" ht="14.25" customHeight="1" x14ac:dyDescent="0.25">
      <c r="A189" s="26" t="s">
        <v>4</v>
      </c>
      <c r="B189" s="9"/>
      <c r="C189" s="9"/>
      <c r="D189" s="9"/>
      <c r="E189" s="9"/>
      <c r="F189" s="10"/>
      <c r="G189" s="10" t="s">
        <v>3</v>
      </c>
      <c r="H189" s="121">
        <f>SUM(H181:H188)</f>
        <v>6</v>
      </c>
      <c r="I189" s="10">
        <f>SUM(I181:I188)</f>
        <v>42</v>
      </c>
    </row>
    <row r="190" spans="1:10" ht="14.25" customHeight="1" x14ac:dyDescent="0.25">
      <c r="J190" s="43"/>
    </row>
    <row r="191" spans="1:10" customFormat="1" ht="14.25" customHeight="1" x14ac:dyDescent="0.25">
      <c r="A191" s="117" t="s">
        <v>576</v>
      </c>
      <c r="B191" s="117"/>
      <c r="C191" s="117"/>
      <c r="D191" s="117"/>
      <c r="E191" s="117"/>
      <c r="F191" s="117"/>
      <c r="G191" s="45">
        <v>2025</v>
      </c>
      <c r="H191" s="45">
        <v>2024</v>
      </c>
      <c r="I191" s="45">
        <v>2023</v>
      </c>
    </row>
    <row r="192" spans="1:10" customFormat="1" ht="14.25" customHeight="1" x14ac:dyDescent="0.2">
      <c r="A192" s="207" t="s">
        <v>44</v>
      </c>
      <c r="B192" s="35" t="s">
        <v>572</v>
      </c>
      <c r="C192" s="35"/>
      <c r="D192" s="35"/>
      <c r="E192" s="35"/>
      <c r="F192" s="35"/>
      <c r="G192" s="36" t="s">
        <v>3</v>
      </c>
      <c r="H192" s="15" t="s">
        <v>3</v>
      </c>
      <c r="I192" s="36">
        <v>1</v>
      </c>
    </row>
    <row r="193" spans="1:9" customFormat="1" ht="14.25" customHeight="1" x14ac:dyDescent="0.2">
      <c r="A193" s="37" t="s">
        <v>48</v>
      </c>
      <c r="B193" s="14" t="s">
        <v>572</v>
      </c>
      <c r="C193" s="14"/>
      <c r="D193" s="14"/>
      <c r="E193" s="14"/>
      <c r="F193" s="14"/>
      <c r="G193" s="15" t="s">
        <v>3</v>
      </c>
      <c r="H193" s="15">
        <v>1</v>
      </c>
      <c r="I193" s="15" t="s">
        <v>3</v>
      </c>
    </row>
    <row r="194" spans="1:9" customFormat="1" ht="14.25" customHeight="1" x14ac:dyDescent="0.2">
      <c r="A194" s="24" t="s">
        <v>49</v>
      </c>
      <c r="B194" s="14" t="s">
        <v>572</v>
      </c>
      <c r="C194" s="14"/>
      <c r="D194" s="14"/>
      <c r="E194" s="14"/>
      <c r="F194" s="15"/>
      <c r="G194" s="15" t="s">
        <v>3</v>
      </c>
      <c r="H194" s="15" t="s">
        <v>3</v>
      </c>
      <c r="I194" s="15" t="s">
        <v>3</v>
      </c>
    </row>
    <row r="195" spans="1:9" customFormat="1" ht="14.25" customHeight="1" x14ac:dyDescent="0.2">
      <c r="A195" s="24" t="s">
        <v>50</v>
      </c>
      <c r="B195" s="14" t="s">
        <v>572</v>
      </c>
      <c r="C195" s="14"/>
      <c r="D195" s="14"/>
      <c r="E195" s="14"/>
      <c r="F195" s="15"/>
      <c r="G195" s="15" t="s">
        <v>3</v>
      </c>
      <c r="H195" s="15" t="s">
        <v>3</v>
      </c>
      <c r="I195" s="15" t="s">
        <v>3</v>
      </c>
    </row>
    <row r="196" spans="1:9" customFormat="1" ht="14.25" customHeight="1" x14ac:dyDescent="0.2">
      <c r="A196" s="37" t="s">
        <v>51</v>
      </c>
      <c r="B196" s="14" t="s">
        <v>572</v>
      </c>
      <c r="C196" s="14"/>
      <c r="D196" s="14"/>
      <c r="E196" s="14"/>
      <c r="F196" s="15"/>
      <c r="G196" s="15" t="s">
        <v>3</v>
      </c>
      <c r="H196" s="15" t="s">
        <v>3</v>
      </c>
      <c r="I196" s="15" t="s">
        <v>3</v>
      </c>
    </row>
    <row r="197" spans="1:9" customFormat="1" ht="14.25" customHeight="1" x14ac:dyDescent="0.2">
      <c r="A197" s="37" t="s">
        <v>45</v>
      </c>
      <c r="B197" s="14" t="s">
        <v>572</v>
      </c>
      <c r="C197" s="14"/>
      <c r="D197" s="14"/>
      <c r="E197" s="14"/>
      <c r="F197" s="15"/>
      <c r="G197" s="15" t="s">
        <v>3</v>
      </c>
      <c r="H197" s="15" t="s">
        <v>3</v>
      </c>
      <c r="I197" s="15" t="s">
        <v>3</v>
      </c>
    </row>
    <row r="198" spans="1:9" customFormat="1" ht="14.25" customHeight="1" x14ac:dyDescent="0.2">
      <c r="A198" s="209" t="s">
        <v>46</v>
      </c>
      <c r="B198" s="176" t="s">
        <v>572</v>
      </c>
      <c r="C198" s="176"/>
      <c r="D198" s="176"/>
      <c r="E198" s="176"/>
      <c r="F198" s="210"/>
      <c r="G198" s="15" t="s">
        <v>3</v>
      </c>
      <c r="H198" s="15" t="s">
        <v>3</v>
      </c>
      <c r="I198" s="15">
        <v>2</v>
      </c>
    </row>
    <row r="199" spans="1:9" customFormat="1" ht="14.25" customHeight="1" x14ac:dyDescent="0.2">
      <c r="A199" s="19" t="s">
        <v>234</v>
      </c>
      <c r="B199" t="s">
        <v>572</v>
      </c>
      <c r="F199" s="5"/>
      <c r="G199" s="5" t="s">
        <v>3</v>
      </c>
      <c r="H199" s="15" t="s">
        <v>3</v>
      </c>
      <c r="I199" s="5" t="s">
        <v>3</v>
      </c>
    </row>
    <row r="200" spans="1:9" customFormat="1" ht="14.25" customHeight="1" x14ac:dyDescent="0.25">
      <c r="A200" s="26" t="s">
        <v>4</v>
      </c>
      <c r="B200" s="9"/>
      <c r="C200" s="9"/>
      <c r="D200" s="9"/>
      <c r="E200" s="9"/>
      <c r="F200" s="10"/>
      <c r="G200" s="10" t="s">
        <v>3</v>
      </c>
      <c r="H200" s="121">
        <f>SUM(H192:H199)</f>
        <v>1</v>
      </c>
      <c r="I200" s="10">
        <f>SUM(I192:I199)</f>
        <v>3</v>
      </c>
    </row>
    <row r="203" spans="1:9" customFormat="1" ht="28.5" customHeight="1" x14ac:dyDescent="0.2">
      <c r="A203" s="314" t="s">
        <v>613</v>
      </c>
      <c r="B203" s="314"/>
      <c r="C203" s="314"/>
      <c r="D203" s="314"/>
      <c r="E203" s="314"/>
    </row>
    <row r="204" spans="1:9" customFormat="1" ht="14.25" customHeight="1" x14ac:dyDescent="0.25">
      <c r="A204" s="35">
        <v>2025</v>
      </c>
      <c r="B204" s="35">
        <v>2024</v>
      </c>
      <c r="C204" s="35">
        <v>2023</v>
      </c>
      <c r="D204" s="35">
        <v>2022</v>
      </c>
      <c r="E204" s="36">
        <v>2021</v>
      </c>
      <c r="F204" s="36">
        <v>2020</v>
      </c>
      <c r="G204" s="36">
        <v>2019</v>
      </c>
      <c r="H204" s="211" t="s">
        <v>4</v>
      </c>
    </row>
    <row r="205" spans="1:9" customFormat="1" ht="14.25" customHeight="1" x14ac:dyDescent="0.25">
      <c r="A205" s="176">
        <v>12</v>
      </c>
      <c r="B205" s="266">
        <v>2</v>
      </c>
      <c r="C205" s="266">
        <v>2</v>
      </c>
      <c r="D205" s="266">
        <v>1</v>
      </c>
      <c r="E205" s="210" t="s">
        <v>3</v>
      </c>
      <c r="F205" s="210" t="s">
        <v>3</v>
      </c>
      <c r="G205" s="210">
        <v>1</v>
      </c>
      <c r="H205" s="267">
        <v>18</v>
      </c>
    </row>
    <row r="206" spans="1:9" customFormat="1" ht="14.25" customHeight="1" x14ac:dyDescent="0.25">
      <c r="A206" s="273" t="s">
        <v>702</v>
      </c>
      <c r="B206" s="273" t="s">
        <v>702</v>
      </c>
      <c r="C206" s="269" t="s">
        <v>700</v>
      </c>
      <c r="D206" s="273" t="s">
        <v>702</v>
      </c>
      <c r="E206" s="273" t="s">
        <v>702</v>
      </c>
      <c r="F206" s="273" t="s">
        <v>702</v>
      </c>
      <c r="G206" s="269" t="s">
        <v>700</v>
      </c>
      <c r="H206" s="270" t="s">
        <v>699</v>
      </c>
    </row>
    <row r="207" spans="1:9" ht="14.25" customHeight="1" x14ac:dyDescent="0.2">
      <c r="A207" s="21"/>
      <c r="B207" s="21"/>
      <c r="C207" s="21"/>
      <c r="D207" s="21"/>
      <c r="E207" s="21"/>
      <c r="F207" s="21"/>
      <c r="G207" s="21"/>
      <c r="H207" s="21"/>
      <c r="I207" s="21"/>
    </row>
    <row r="209" spans="1:9" ht="14.25" customHeight="1" x14ac:dyDescent="0.25">
      <c r="A209" s="330" t="s">
        <v>69</v>
      </c>
      <c r="B209" s="285"/>
      <c r="C209" s="285"/>
      <c r="D209" s="285"/>
      <c r="E209" s="285"/>
      <c r="F209" s="152"/>
      <c r="G209" s="133"/>
      <c r="H209" s="134"/>
      <c r="I209" s="133"/>
    </row>
    <row r="210" spans="1:9" ht="14.25" customHeight="1" x14ac:dyDescent="0.25">
      <c r="A210" s="20"/>
      <c r="B210" s="20"/>
      <c r="C210" s="20"/>
      <c r="D210" s="20"/>
      <c r="E210" s="20"/>
      <c r="F210" s="20"/>
      <c r="G210" s="3"/>
      <c r="H210" s="43"/>
      <c r="I210" s="3"/>
    </row>
    <row r="211" spans="1:9" ht="14.25" customHeight="1" x14ac:dyDescent="0.25">
      <c r="A211" s="98" t="s">
        <v>344</v>
      </c>
      <c r="B211" s="98"/>
      <c r="C211" s="98"/>
      <c r="D211" s="98"/>
      <c r="E211" s="98"/>
      <c r="F211" s="98"/>
      <c r="G211" s="98"/>
      <c r="H211" s="98"/>
      <c r="I211" s="98"/>
    </row>
    <row r="212" spans="1:9" ht="14.25" customHeight="1" x14ac:dyDescent="0.25">
      <c r="A212" s="122"/>
      <c r="B212" s="119"/>
      <c r="C212" s="119"/>
      <c r="D212" s="95"/>
      <c r="E212" s="95"/>
      <c r="F212" s="95"/>
      <c r="G212" s="237">
        <v>2025</v>
      </c>
      <c r="H212" s="116">
        <v>2024</v>
      </c>
      <c r="I212" s="237">
        <v>2023</v>
      </c>
    </row>
    <row r="213" spans="1:9" ht="14.25" customHeight="1" x14ac:dyDescent="0.2">
      <c r="A213" s="13" t="s">
        <v>0</v>
      </c>
      <c r="B213" s="16"/>
      <c r="C213" s="16"/>
      <c r="D213" s="16"/>
      <c r="E213" s="16"/>
      <c r="F213" s="16"/>
      <c r="G213" s="27" t="s">
        <v>3</v>
      </c>
      <c r="H213" s="27">
        <v>4</v>
      </c>
      <c r="I213" s="27">
        <v>2</v>
      </c>
    </row>
    <row r="214" spans="1:9" ht="14.25" customHeight="1" x14ac:dyDescent="0.2">
      <c r="A214" t="s">
        <v>53</v>
      </c>
      <c r="G214" s="5">
        <v>15</v>
      </c>
      <c r="H214" s="5">
        <v>3</v>
      </c>
      <c r="I214" s="5">
        <v>13</v>
      </c>
    </row>
    <row r="215" spans="1:9" ht="14.25" customHeight="1" x14ac:dyDescent="0.25">
      <c r="A215" s="8" t="s">
        <v>4</v>
      </c>
      <c r="B215" s="12"/>
      <c r="C215" s="12"/>
      <c r="D215" s="12"/>
      <c r="E215" s="12"/>
      <c r="F215" s="12"/>
      <c r="G215" s="8">
        <v>15</v>
      </c>
      <c r="H215" s="10">
        <v>7</v>
      </c>
      <c r="I215" s="8">
        <v>15</v>
      </c>
    </row>
    <row r="216" spans="1:9" ht="14.25" customHeight="1" x14ac:dyDescent="0.25">
      <c r="A216" s="1"/>
      <c r="G216" s="1"/>
      <c r="H216" s="25"/>
      <c r="I216" s="1"/>
    </row>
    <row r="217" spans="1:9" ht="14.25" customHeight="1" x14ac:dyDescent="0.2">
      <c r="H217" s="69"/>
    </row>
    <row r="218" spans="1:9" ht="14.25" customHeight="1" x14ac:dyDescent="0.25">
      <c r="A218" s="75" t="s">
        <v>54</v>
      </c>
      <c r="B218" s="133"/>
      <c r="C218" s="133"/>
      <c r="D218" s="133"/>
      <c r="E218" s="133"/>
      <c r="F218" s="133"/>
      <c r="G218" s="75"/>
      <c r="H218" s="137"/>
      <c r="I218" s="75"/>
    </row>
    <row r="219" spans="1:9" ht="14.25" customHeight="1" x14ac:dyDescent="0.25">
      <c r="A219" s="122"/>
      <c r="B219" s="119"/>
      <c r="C219" s="119"/>
      <c r="D219" s="95"/>
      <c r="E219" s="95"/>
      <c r="F219" s="95"/>
      <c r="G219" s="237">
        <v>2025</v>
      </c>
      <c r="H219" s="116">
        <v>2024</v>
      </c>
      <c r="I219" s="237">
        <v>2023</v>
      </c>
    </row>
    <row r="220" spans="1:9" ht="14.25" customHeight="1" x14ac:dyDescent="0.2">
      <c r="A220" s="13" t="s">
        <v>7</v>
      </c>
      <c r="B220" s="16"/>
      <c r="C220" s="16"/>
      <c r="D220" s="16"/>
      <c r="E220" s="16"/>
      <c r="F220" s="16"/>
      <c r="G220" s="27" t="s">
        <v>3</v>
      </c>
      <c r="H220" s="27" t="s">
        <v>3</v>
      </c>
      <c r="I220" s="27" t="s">
        <v>3</v>
      </c>
    </row>
    <row r="221" spans="1:9" ht="14.25" customHeight="1" x14ac:dyDescent="0.2">
      <c r="A221" s="14" t="s">
        <v>8</v>
      </c>
      <c r="B221" s="17"/>
      <c r="C221" s="17"/>
      <c r="D221" s="17"/>
      <c r="E221" s="17"/>
      <c r="F221" s="17"/>
      <c r="G221" s="15" t="s">
        <v>3</v>
      </c>
      <c r="H221" s="15" t="s">
        <v>3</v>
      </c>
      <c r="I221" s="15" t="s">
        <v>3</v>
      </c>
    </row>
    <row r="222" spans="1:9" ht="14.25" customHeight="1" x14ac:dyDescent="0.2">
      <c r="A222" s="14" t="s">
        <v>9</v>
      </c>
      <c r="B222" s="17"/>
      <c r="C222" s="17"/>
      <c r="D222" s="17"/>
      <c r="E222" s="17"/>
      <c r="F222" s="17"/>
      <c r="G222" s="14">
        <v>2</v>
      </c>
      <c r="H222" s="15">
        <v>5</v>
      </c>
      <c r="I222" s="14">
        <v>5</v>
      </c>
    </row>
    <row r="223" spans="1:9" ht="14.25" customHeight="1" x14ac:dyDescent="0.2">
      <c r="A223" s="14" t="s">
        <v>11</v>
      </c>
      <c r="B223" s="17"/>
      <c r="C223" s="17"/>
      <c r="D223" s="17"/>
      <c r="E223" s="17"/>
      <c r="F223" s="17"/>
      <c r="G223" s="14">
        <v>7</v>
      </c>
      <c r="H223" s="15">
        <v>2</v>
      </c>
      <c r="I223" s="14">
        <v>4</v>
      </c>
    </row>
    <row r="224" spans="1:9" ht="14.25" customHeight="1" x14ac:dyDescent="0.2">
      <c r="A224" s="14" t="s">
        <v>14</v>
      </c>
      <c r="B224" s="17"/>
      <c r="C224" s="17"/>
      <c r="D224" s="17"/>
      <c r="E224" s="17"/>
      <c r="F224" s="17"/>
      <c r="G224" s="15" t="s">
        <v>3</v>
      </c>
      <c r="H224" s="15" t="s">
        <v>3</v>
      </c>
      <c r="I224" s="14">
        <v>2</v>
      </c>
    </row>
    <row r="225" spans="1:10" ht="14.25" customHeight="1" x14ac:dyDescent="0.2">
      <c r="A225" s="14" t="s">
        <v>12</v>
      </c>
      <c r="B225" s="17"/>
      <c r="C225" s="17"/>
      <c r="D225" s="17"/>
      <c r="E225" s="17"/>
      <c r="F225" s="17"/>
      <c r="G225" s="15">
        <v>1</v>
      </c>
      <c r="H225" s="15" t="s">
        <v>3</v>
      </c>
      <c r="I225" s="15" t="s">
        <v>3</v>
      </c>
    </row>
    <row r="226" spans="1:10" ht="14.25" customHeight="1" x14ac:dyDescent="0.2">
      <c r="A226" t="s">
        <v>17</v>
      </c>
      <c r="G226" s="5">
        <v>5</v>
      </c>
      <c r="H226" s="5" t="s">
        <v>3</v>
      </c>
      <c r="I226" s="5">
        <v>4</v>
      </c>
    </row>
    <row r="227" spans="1:10" ht="14.25" customHeight="1" x14ac:dyDescent="0.25">
      <c r="A227" s="8" t="s">
        <v>4</v>
      </c>
      <c r="B227" s="12"/>
      <c r="C227" s="12"/>
      <c r="D227" s="12"/>
      <c r="E227" s="12"/>
      <c r="F227" s="12"/>
      <c r="G227" s="8">
        <v>15</v>
      </c>
      <c r="H227" s="10">
        <v>7</v>
      </c>
      <c r="I227" s="8">
        <v>15</v>
      </c>
    </row>
    <row r="228" spans="1:10" ht="14.25" customHeight="1" x14ac:dyDescent="0.2">
      <c r="H228" s="69"/>
    </row>
    <row r="229" spans="1:10" ht="14.25" customHeight="1" x14ac:dyDescent="0.2">
      <c r="H229" s="69"/>
    </row>
    <row r="230" spans="1:10" ht="14.25" customHeight="1" x14ac:dyDescent="0.25">
      <c r="A230" s="75" t="s">
        <v>70</v>
      </c>
      <c r="B230" s="133"/>
      <c r="C230" s="133"/>
      <c r="D230" s="133"/>
      <c r="E230" s="133"/>
      <c r="F230" s="133"/>
      <c r="G230" s="133"/>
      <c r="H230" s="134"/>
      <c r="I230" s="133"/>
    </row>
    <row r="231" spans="1:10" ht="14.25" customHeight="1" x14ac:dyDescent="0.25">
      <c r="A231" s="122"/>
      <c r="B231" s="119"/>
      <c r="C231" s="119"/>
      <c r="D231" s="95"/>
      <c r="E231" s="95"/>
      <c r="F231" s="95"/>
      <c r="G231" s="237">
        <v>2025</v>
      </c>
      <c r="H231" s="116">
        <v>2024</v>
      </c>
      <c r="I231" s="237">
        <v>2023</v>
      </c>
    </row>
    <row r="232" spans="1:10" ht="14.25" customHeight="1" x14ac:dyDescent="0.2">
      <c r="A232" s="13" t="s">
        <v>56</v>
      </c>
      <c r="B232" s="16"/>
      <c r="C232" s="16"/>
      <c r="D232" s="16"/>
      <c r="E232" s="16"/>
      <c r="F232" s="16"/>
      <c r="G232" s="27" t="s">
        <v>3</v>
      </c>
      <c r="H232" s="32" t="s">
        <v>3</v>
      </c>
      <c r="I232" s="27" t="s">
        <v>3</v>
      </c>
    </row>
    <row r="233" spans="1:10" ht="14.25" customHeight="1" x14ac:dyDescent="0.2">
      <c r="A233" s="14" t="s">
        <v>71</v>
      </c>
      <c r="B233" s="17"/>
      <c r="C233" s="17"/>
      <c r="D233" s="17"/>
      <c r="E233" s="17"/>
      <c r="F233" s="17"/>
      <c r="G233" s="15">
        <v>5</v>
      </c>
      <c r="H233" s="33">
        <v>2</v>
      </c>
      <c r="I233" s="15">
        <v>2</v>
      </c>
    </row>
    <row r="234" spans="1:10" ht="14.25" customHeight="1" x14ac:dyDescent="0.2">
      <c r="A234" t="s">
        <v>57</v>
      </c>
      <c r="G234" s="5">
        <v>1</v>
      </c>
      <c r="H234" s="69">
        <v>3</v>
      </c>
      <c r="I234" s="5" t="s">
        <v>3</v>
      </c>
    </row>
    <row r="235" spans="1:10" ht="14.25" customHeight="1" x14ac:dyDescent="0.25">
      <c r="A235" s="4" t="s">
        <v>4</v>
      </c>
      <c r="B235" s="12"/>
      <c r="C235" s="12"/>
      <c r="D235" s="12"/>
      <c r="E235" s="12"/>
      <c r="F235" s="12"/>
      <c r="G235" s="4">
        <v>6</v>
      </c>
      <c r="H235" s="42">
        <v>5</v>
      </c>
      <c r="I235" s="4">
        <v>2</v>
      </c>
    </row>
    <row r="236" spans="1:10" ht="14.25" customHeight="1" x14ac:dyDescent="0.25">
      <c r="A236" s="3"/>
      <c r="I236" s="3"/>
      <c r="J236" s="43"/>
    </row>
    <row r="239" spans="1:10" ht="14.25" customHeight="1" x14ac:dyDescent="0.25">
      <c r="A239" s="334" t="s">
        <v>522</v>
      </c>
      <c r="B239" s="285"/>
      <c r="C239" s="285"/>
      <c r="D239" s="285"/>
      <c r="E239" s="285"/>
      <c r="F239" s="151"/>
      <c r="G239" s="151"/>
      <c r="H239" s="151"/>
      <c r="I239" s="151"/>
      <c r="J239" s="151"/>
    </row>
    <row r="240" spans="1:10" ht="14.25" customHeight="1" x14ac:dyDescent="0.2">
      <c r="J240" s="2"/>
    </row>
    <row r="241" spans="1:10" ht="40.25" customHeight="1" x14ac:dyDescent="0.2">
      <c r="A241" s="304" t="s">
        <v>156</v>
      </c>
      <c r="B241" s="304"/>
      <c r="C241" s="304"/>
      <c r="D241" s="304"/>
      <c r="E241" s="304"/>
      <c r="F241" s="304"/>
      <c r="G241" s="304"/>
      <c r="H241" s="304"/>
      <c r="I241" s="304"/>
      <c r="J241" s="197"/>
    </row>
    <row r="242" spans="1:10" ht="14.25" customHeight="1" x14ac:dyDescent="0.25">
      <c r="A242" s="3"/>
    </row>
    <row r="243" spans="1:10" ht="14.25" customHeight="1" x14ac:dyDescent="0.25">
      <c r="A243" s="330" t="s">
        <v>75</v>
      </c>
      <c r="B243" s="285"/>
      <c r="C243" s="285"/>
      <c r="D243" s="285"/>
      <c r="E243" s="285"/>
      <c r="F243" s="152"/>
      <c r="G243" s="152"/>
      <c r="H243" s="152"/>
      <c r="I243" s="152"/>
    </row>
    <row r="244" spans="1:10" ht="14.25" customHeight="1" x14ac:dyDescent="0.25">
      <c r="A244" s="3"/>
      <c r="H244" s="69"/>
    </row>
    <row r="245" spans="1:10" ht="14.25" customHeight="1" x14ac:dyDescent="0.25">
      <c r="A245" s="152" t="s">
        <v>74</v>
      </c>
      <c r="B245" s="152"/>
      <c r="C245" s="152"/>
      <c r="D245" s="152"/>
      <c r="E245" s="152"/>
      <c r="F245" s="152"/>
      <c r="G245" s="133"/>
      <c r="H245" s="134"/>
      <c r="I245" s="133"/>
    </row>
    <row r="246" spans="1:10" ht="28.5" customHeight="1" x14ac:dyDescent="0.2">
      <c r="A246" s="314" t="s">
        <v>72</v>
      </c>
      <c r="B246" s="314"/>
      <c r="C246" s="314"/>
      <c r="D246" s="314"/>
      <c r="E246" s="314"/>
      <c r="F246" s="314"/>
      <c r="G246" s="168">
        <v>2025</v>
      </c>
      <c r="H246" s="168">
        <v>2024</v>
      </c>
      <c r="I246" s="168">
        <v>2023</v>
      </c>
    </row>
    <row r="247" spans="1:10" ht="14.25" customHeight="1" x14ac:dyDescent="0.2">
      <c r="A247" s="22" t="s">
        <v>0</v>
      </c>
      <c r="B247" s="155"/>
      <c r="C247" s="155"/>
      <c r="D247" s="155"/>
      <c r="E247" s="155"/>
      <c r="F247" s="155"/>
      <c r="G247" s="13">
        <v>8</v>
      </c>
      <c r="H247" s="32">
        <v>14</v>
      </c>
      <c r="I247" s="13">
        <v>28</v>
      </c>
    </row>
    <row r="248" spans="1:10" ht="14.25" customHeight="1" x14ac:dyDescent="0.2">
      <c r="A248" s="157" t="s">
        <v>1</v>
      </c>
      <c r="B248" s="157"/>
      <c r="C248" s="157"/>
      <c r="D248" s="157"/>
      <c r="E248" s="157"/>
      <c r="F248" s="157"/>
      <c r="G248">
        <v>32</v>
      </c>
      <c r="H248" s="33">
        <v>18</v>
      </c>
      <c r="I248">
        <v>46</v>
      </c>
    </row>
    <row r="249" spans="1:10" ht="14.25" customHeight="1" x14ac:dyDescent="0.25">
      <c r="A249" s="156" t="s">
        <v>4</v>
      </c>
      <c r="B249" s="156"/>
      <c r="C249" s="156"/>
      <c r="D249" s="156"/>
      <c r="E249" s="156"/>
      <c r="F249" s="156"/>
      <c r="G249" s="8">
        <v>40</v>
      </c>
      <c r="H249" s="42">
        <v>32</v>
      </c>
      <c r="I249" s="8">
        <v>74</v>
      </c>
    </row>
    <row r="250" spans="1:10" ht="14.25" customHeight="1" x14ac:dyDescent="0.2">
      <c r="A250" s="67" t="s">
        <v>73</v>
      </c>
      <c r="B250" s="66"/>
      <c r="C250" s="66"/>
      <c r="D250" s="66"/>
      <c r="E250" s="66"/>
      <c r="F250" s="66"/>
      <c r="G250" s="67">
        <v>10</v>
      </c>
      <c r="H250" s="65">
        <v>12</v>
      </c>
      <c r="I250" s="67">
        <v>19</v>
      </c>
    </row>
    <row r="251" spans="1:10" ht="14.25" customHeight="1" x14ac:dyDescent="0.2">
      <c r="H251" s="69"/>
    </row>
    <row r="252" spans="1:10" ht="14.25" customHeight="1" x14ac:dyDescent="0.2">
      <c r="H252" s="69"/>
    </row>
    <row r="253" spans="1:10" ht="14.25" customHeight="1" x14ac:dyDescent="0.25">
      <c r="A253" s="75" t="s">
        <v>77</v>
      </c>
      <c r="B253" s="133"/>
      <c r="C253" s="133"/>
      <c r="D253" s="133"/>
      <c r="E253" s="133"/>
      <c r="F253" s="133"/>
      <c r="G253" s="133"/>
      <c r="H253" s="134"/>
      <c r="I253" s="133"/>
    </row>
    <row r="254" spans="1:10" ht="14.25" customHeight="1" x14ac:dyDescent="0.25">
      <c r="A254" s="29"/>
      <c r="B254" s="29"/>
      <c r="C254" s="29"/>
      <c r="D254" s="29"/>
      <c r="E254" s="29"/>
      <c r="F254" s="29"/>
      <c r="G254" s="45">
        <v>2025</v>
      </c>
      <c r="H254" s="45">
        <v>2024</v>
      </c>
      <c r="I254" s="45">
        <v>2023</v>
      </c>
    </row>
    <row r="255" spans="1:10" ht="14.25" customHeight="1" x14ac:dyDescent="0.2">
      <c r="A255" s="13" t="s">
        <v>7</v>
      </c>
      <c r="B255" s="16"/>
      <c r="C255" s="16"/>
      <c r="D255" s="16"/>
      <c r="E255" s="16"/>
      <c r="F255" s="16"/>
      <c r="G255" s="13">
        <v>1</v>
      </c>
      <c r="H255" s="32">
        <v>4</v>
      </c>
      <c r="I255" s="13">
        <v>6</v>
      </c>
    </row>
    <row r="256" spans="1:10" ht="14.25" customHeight="1" x14ac:dyDescent="0.2">
      <c r="A256" s="14" t="s">
        <v>8</v>
      </c>
      <c r="B256" s="17"/>
      <c r="C256" s="17"/>
      <c r="D256" s="17"/>
      <c r="E256" s="17"/>
      <c r="F256" s="17"/>
      <c r="G256" s="14">
        <v>6</v>
      </c>
      <c r="H256" s="33">
        <v>1</v>
      </c>
      <c r="I256" s="14">
        <v>3</v>
      </c>
    </row>
    <row r="257" spans="1:10" ht="14.25" customHeight="1" x14ac:dyDescent="0.2">
      <c r="A257" s="14" t="s">
        <v>523</v>
      </c>
      <c r="B257" s="17"/>
      <c r="C257" s="17"/>
      <c r="D257" s="17"/>
      <c r="E257" s="17"/>
      <c r="F257" s="17"/>
      <c r="G257" s="14">
        <v>6</v>
      </c>
      <c r="H257" s="33">
        <v>10</v>
      </c>
      <c r="I257" s="14">
        <v>17</v>
      </c>
    </row>
    <row r="258" spans="1:10" ht="14.25" customHeight="1" x14ac:dyDescent="0.2">
      <c r="A258" s="14" t="s">
        <v>11</v>
      </c>
      <c r="B258" s="17"/>
      <c r="C258" s="17"/>
      <c r="D258" s="17"/>
      <c r="E258" s="17"/>
      <c r="F258" s="17"/>
      <c r="G258" s="14">
        <v>5</v>
      </c>
      <c r="H258" s="33">
        <v>5</v>
      </c>
      <c r="I258" s="14">
        <v>13</v>
      </c>
    </row>
    <row r="259" spans="1:10" ht="14.25" customHeight="1" x14ac:dyDescent="0.2">
      <c r="A259" s="14" t="s">
        <v>76</v>
      </c>
      <c r="B259" s="17"/>
      <c r="C259" s="17"/>
      <c r="D259" s="17"/>
      <c r="E259" s="17"/>
      <c r="F259" s="17"/>
      <c r="G259" s="15">
        <v>8</v>
      </c>
      <c r="H259" s="33">
        <v>4</v>
      </c>
      <c r="I259" s="15">
        <v>6</v>
      </c>
    </row>
    <row r="260" spans="1:10" ht="14.25" customHeight="1" x14ac:dyDescent="0.2">
      <c r="A260" s="13" t="s">
        <v>10</v>
      </c>
      <c r="B260" s="16"/>
      <c r="C260" s="16"/>
      <c r="D260" s="16"/>
      <c r="E260" s="16"/>
      <c r="F260" s="16"/>
      <c r="G260" s="27" t="s">
        <v>3</v>
      </c>
      <c r="H260" s="32" t="s">
        <v>3</v>
      </c>
      <c r="I260" s="27" t="s">
        <v>3</v>
      </c>
    </row>
    <row r="261" spans="1:10" ht="14.25" customHeight="1" x14ac:dyDescent="0.2">
      <c r="A261" t="s">
        <v>15</v>
      </c>
      <c r="G261" s="5" t="s">
        <v>3</v>
      </c>
      <c r="H261" s="69" t="s">
        <v>3</v>
      </c>
      <c r="I261" s="5" t="s">
        <v>3</v>
      </c>
    </row>
    <row r="262" spans="1:10" ht="14.25" customHeight="1" x14ac:dyDescent="0.25">
      <c r="A262" s="8" t="s">
        <v>4</v>
      </c>
      <c r="B262" s="12"/>
      <c r="C262" s="12"/>
      <c r="D262" s="12"/>
      <c r="E262" s="12"/>
      <c r="F262" s="12"/>
      <c r="G262" s="8">
        <v>26</v>
      </c>
      <c r="H262" s="42">
        <v>24</v>
      </c>
      <c r="I262" s="8">
        <v>45</v>
      </c>
    </row>
    <row r="263" spans="1:10" ht="14.25" customHeight="1" x14ac:dyDescent="0.2">
      <c r="A263"/>
      <c r="G263"/>
      <c r="H263" s="69"/>
      <c r="I263"/>
    </row>
    <row r="264" spans="1:10" ht="14.25" customHeight="1" x14ac:dyDescent="0.2">
      <c r="A264" t="s">
        <v>17</v>
      </c>
      <c r="G264">
        <v>14</v>
      </c>
      <c r="H264" s="69">
        <v>8</v>
      </c>
      <c r="I264">
        <v>29</v>
      </c>
    </row>
    <row r="265" spans="1:10" ht="14.25" customHeight="1" x14ac:dyDescent="0.25">
      <c r="A265" s="8" t="s">
        <v>4</v>
      </c>
      <c r="B265" s="4"/>
      <c r="C265" s="4"/>
      <c r="D265" s="4"/>
      <c r="E265" s="4"/>
      <c r="F265" s="4"/>
      <c r="G265" s="8">
        <v>40</v>
      </c>
      <c r="H265" s="42">
        <v>32</v>
      </c>
      <c r="I265" s="8">
        <v>74</v>
      </c>
    </row>
    <row r="266" spans="1:10" ht="14.25" customHeight="1" x14ac:dyDescent="0.25">
      <c r="A266" s="1"/>
      <c r="B266" s="3"/>
      <c r="C266" s="3"/>
      <c r="D266" s="3"/>
      <c r="E266" s="3"/>
      <c r="F266" s="3"/>
      <c r="G266" s="3"/>
      <c r="H266" s="3"/>
      <c r="I266" s="3"/>
      <c r="J266" s="43"/>
    </row>
    <row r="268" spans="1:10" ht="14.25" customHeight="1" x14ac:dyDescent="0.25">
      <c r="A268" s="98" t="s">
        <v>78</v>
      </c>
      <c r="B268" s="98"/>
      <c r="C268" s="98"/>
      <c r="D268" s="98"/>
      <c r="E268" s="98"/>
      <c r="F268" s="98"/>
      <c r="G268" s="75"/>
      <c r="H268" s="137"/>
      <c r="I268" s="75"/>
    </row>
    <row r="269" spans="1:10" ht="14.25" customHeight="1" x14ac:dyDescent="0.25">
      <c r="A269" s="29"/>
      <c r="B269" s="29"/>
      <c r="C269" s="29"/>
      <c r="D269" s="29"/>
      <c r="E269" s="29"/>
      <c r="F269" s="29"/>
      <c r="G269" s="45">
        <v>2025</v>
      </c>
      <c r="H269" s="45">
        <v>2024</v>
      </c>
      <c r="I269" s="45">
        <v>2023</v>
      </c>
    </row>
    <row r="270" spans="1:10" ht="14.25" customHeight="1" x14ac:dyDescent="0.2">
      <c r="A270" s="173" t="s">
        <v>79</v>
      </c>
      <c r="B270" s="173"/>
      <c r="C270" s="173"/>
      <c r="D270" s="173"/>
      <c r="E270" s="173"/>
      <c r="F270" s="173"/>
      <c r="G270" s="34"/>
      <c r="H270" s="38"/>
      <c r="I270" s="34"/>
    </row>
    <row r="271" spans="1:10" ht="14.25" customHeight="1" x14ac:dyDescent="0.2">
      <c r="A271" s="13" t="s">
        <v>80</v>
      </c>
      <c r="B271" s="171"/>
      <c r="C271" s="16"/>
      <c r="D271" s="16"/>
      <c r="E271" s="16"/>
      <c r="F271" s="16"/>
      <c r="G271" s="16"/>
      <c r="H271" s="32"/>
      <c r="I271" s="16"/>
    </row>
    <row r="272" spans="1:10" ht="14.25" customHeight="1" x14ac:dyDescent="0.2">
      <c r="A272" s="174" t="s">
        <v>449</v>
      </c>
      <c r="B272" s="175"/>
      <c r="C272" s="17"/>
      <c r="D272" s="17"/>
      <c r="E272" s="17"/>
      <c r="F272" s="17"/>
      <c r="G272" s="15">
        <v>2</v>
      </c>
      <c r="H272" s="33">
        <v>5</v>
      </c>
      <c r="I272" s="15">
        <v>7</v>
      </c>
    </row>
    <row r="273" spans="1:9" ht="14.25" customHeight="1" x14ac:dyDescent="0.2">
      <c r="A273" s="174" t="s">
        <v>457</v>
      </c>
      <c r="B273" s="175"/>
      <c r="C273" s="17"/>
      <c r="D273" s="17"/>
      <c r="E273" s="17"/>
      <c r="F273" s="17"/>
      <c r="G273" s="15">
        <v>11</v>
      </c>
      <c r="H273" s="33" t="s">
        <v>3</v>
      </c>
      <c r="I273" s="15">
        <v>9</v>
      </c>
    </row>
    <row r="274" spans="1:9" ht="14.25" customHeight="1" x14ac:dyDescent="0.2">
      <c r="A274" s="174" t="s">
        <v>458</v>
      </c>
      <c r="B274" s="175"/>
      <c r="C274" s="17"/>
      <c r="D274" s="17"/>
      <c r="E274" s="17"/>
      <c r="F274" s="17"/>
      <c r="G274" s="15" t="s">
        <v>3</v>
      </c>
      <c r="H274" s="33" t="s">
        <v>3</v>
      </c>
      <c r="I274" s="15">
        <v>2</v>
      </c>
    </row>
    <row r="275" spans="1:9" ht="14.25" customHeight="1" x14ac:dyDescent="0.2">
      <c r="A275" s="174" t="s">
        <v>459</v>
      </c>
      <c r="B275" s="175"/>
      <c r="C275" s="17"/>
      <c r="D275" s="17"/>
      <c r="E275" s="17"/>
      <c r="F275" s="17"/>
      <c r="G275" s="15">
        <v>3</v>
      </c>
      <c r="H275" s="33" t="s">
        <v>3</v>
      </c>
      <c r="I275" s="15">
        <v>2</v>
      </c>
    </row>
    <row r="276" spans="1:9" ht="14.25" customHeight="1" x14ac:dyDescent="0.2">
      <c r="A276" s="174" t="s">
        <v>460</v>
      </c>
      <c r="B276" s="175"/>
      <c r="C276" s="17"/>
      <c r="D276" s="17"/>
      <c r="E276" s="17"/>
      <c r="F276" s="17"/>
      <c r="G276" s="15">
        <v>6</v>
      </c>
      <c r="H276" s="33" t="s">
        <v>3</v>
      </c>
      <c r="I276" s="15">
        <v>8</v>
      </c>
    </row>
    <row r="277" spans="1:9" ht="14.25" customHeight="1" x14ac:dyDescent="0.2">
      <c r="A277" s="174" t="s">
        <v>461</v>
      </c>
      <c r="B277" s="175"/>
      <c r="C277" s="17"/>
      <c r="D277" s="17"/>
      <c r="E277" s="17"/>
      <c r="F277" s="17"/>
      <c r="G277" s="15" t="s">
        <v>3</v>
      </c>
      <c r="H277" s="33" t="s">
        <v>3</v>
      </c>
      <c r="I277" s="15" t="s">
        <v>3</v>
      </c>
    </row>
    <row r="278" spans="1:9" ht="14.25" customHeight="1" x14ac:dyDescent="0.2">
      <c r="A278" s="174" t="s">
        <v>462</v>
      </c>
      <c r="B278" s="175"/>
      <c r="C278" s="17"/>
      <c r="D278" s="17"/>
      <c r="E278" s="17"/>
      <c r="F278" s="17"/>
      <c r="G278" s="15" t="s">
        <v>3</v>
      </c>
      <c r="H278" s="33" t="s">
        <v>3</v>
      </c>
      <c r="I278" s="15" t="s">
        <v>3</v>
      </c>
    </row>
    <row r="279" spans="1:9" ht="14.25" customHeight="1" x14ac:dyDescent="0.2">
      <c r="A279" s="174" t="s">
        <v>464</v>
      </c>
      <c r="B279" s="175"/>
      <c r="C279" s="17"/>
      <c r="D279" s="17"/>
      <c r="E279" s="17"/>
      <c r="F279" s="17"/>
      <c r="G279" s="15" t="s">
        <v>3</v>
      </c>
      <c r="H279" s="33" t="s">
        <v>3</v>
      </c>
      <c r="I279" s="15" t="s">
        <v>3</v>
      </c>
    </row>
    <row r="280" spans="1:9" ht="26.2" customHeight="1" x14ac:dyDescent="0.2">
      <c r="A280" s="331" t="s">
        <v>465</v>
      </c>
      <c r="B280" s="332"/>
      <c r="C280" s="332"/>
      <c r="D280" s="332"/>
      <c r="E280" s="332"/>
      <c r="F280" s="332"/>
      <c r="G280" s="15" t="s">
        <v>3</v>
      </c>
      <c r="H280" s="33" t="s">
        <v>3</v>
      </c>
      <c r="I280" s="15" t="s">
        <v>3</v>
      </c>
    </row>
    <row r="281" spans="1:9" ht="14.25" customHeight="1" x14ac:dyDescent="0.2">
      <c r="A281" s="174" t="s">
        <v>466</v>
      </c>
      <c r="B281" s="175"/>
      <c r="C281" s="17"/>
      <c r="D281" s="17"/>
      <c r="E281" s="17"/>
      <c r="F281" s="17"/>
      <c r="G281" s="15">
        <v>2</v>
      </c>
      <c r="H281" s="33">
        <v>1</v>
      </c>
      <c r="I281" s="15">
        <v>1</v>
      </c>
    </row>
    <row r="282" spans="1:9" ht="14.25" customHeight="1" x14ac:dyDescent="0.2">
      <c r="A282" s="174" t="s">
        <v>467</v>
      </c>
      <c r="B282" s="175"/>
      <c r="C282" s="17"/>
      <c r="D282" s="17"/>
      <c r="E282" s="17"/>
      <c r="F282" s="17"/>
      <c r="G282" s="15" t="s">
        <v>3</v>
      </c>
      <c r="H282" s="33" t="s">
        <v>3</v>
      </c>
      <c r="I282" s="15" t="s">
        <v>3</v>
      </c>
    </row>
    <row r="283" spans="1:9" ht="14.25" customHeight="1" x14ac:dyDescent="0.2">
      <c r="A283" s="174" t="s">
        <v>470</v>
      </c>
      <c r="B283" s="175"/>
      <c r="C283" s="17"/>
      <c r="D283" s="17"/>
      <c r="E283" s="17"/>
      <c r="F283" s="17"/>
      <c r="G283" s="15">
        <v>1</v>
      </c>
      <c r="H283" s="33" t="s">
        <v>3</v>
      </c>
      <c r="I283" s="15">
        <v>3</v>
      </c>
    </row>
    <row r="284" spans="1:9" ht="14.25" customHeight="1" x14ac:dyDescent="0.2">
      <c r="A284" s="174" t="s">
        <v>472</v>
      </c>
      <c r="B284" s="175"/>
      <c r="C284" s="17"/>
      <c r="D284" s="17"/>
      <c r="E284" s="17"/>
      <c r="F284" s="17"/>
      <c r="G284" s="15" t="s">
        <v>3</v>
      </c>
      <c r="H284" s="33" t="s">
        <v>3</v>
      </c>
      <c r="I284" s="15">
        <v>1</v>
      </c>
    </row>
    <row r="285" spans="1:9" ht="14.25" customHeight="1" x14ac:dyDescent="0.2">
      <c r="A285" s="174" t="s">
        <v>473</v>
      </c>
      <c r="B285" s="175"/>
      <c r="C285" s="17"/>
      <c r="D285" s="17"/>
      <c r="E285" s="17"/>
      <c r="F285" s="17"/>
      <c r="G285" s="15" t="s">
        <v>3</v>
      </c>
      <c r="H285" s="33" t="s">
        <v>3</v>
      </c>
      <c r="I285" s="15" t="s">
        <v>3</v>
      </c>
    </row>
    <row r="286" spans="1:9" ht="14.25" customHeight="1" x14ac:dyDescent="0.2">
      <c r="A286" s="174" t="s">
        <v>482</v>
      </c>
      <c r="B286" s="175"/>
      <c r="C286" s="17"/>
      <c r="D286" s="17"/>
      <c r="E286" s="17"/>
      <c r="F286" s="17"/>
      <c r="G286" s="15" t="s">
        <v>3</v>
      </c>
      <c r="H286" s="33" t="s">
        <v>3</v>
      </c>
      <c r="I286" s="15" t="s">
        <v>3</v>
      </c>
    </row>
    <row r="287" spans="1:9" ht="14.25" customHeight="1" x14ac:dyDescent="0.2">
      <c r="A287" s="14" t="s">
        <v>81</v>
      </c>
      <c r="B287" s="175"/>
      <c r="C287" s="17"/>
      <c r="D287" s="17"/>
      <c r="E287" s="17"/>
      <c r="F287" s="17"/>
      <c r="G287" s="15" t="s">
        <v>3</v>
      </c>
      <c r="H287" s="33">
        <v>1</v>
      </c>
      <c r="I287" s="15">
        <v>1</v>
      </c>
    </row>
    <row r="288" spans="1:9" ht="14.25" customHeight="1" x14ac:dyDescent="0.2">
      <c r="A288" s="14" t="s">
        <v>82</v>
      </c>
      <c r="B288" s="175"/>
      <c r="C288" s="17"/>
      <c r="D288" s="17"/>
      <c r="E288" s="17"/>
      <c r="F288" s="17"/>
      <c r="G288" s="15">
        <v>4</v>
      </c>
      <c r="H288" s="33">
        <v>5</v>
      </c>
      <c r="I288" s="15">
        <v>2</v>
      </c>
    </row>
    <row r="289" spans="1:10" ht="14.25" customHeight="1" x14ac:dyDescent="0.2">
      <c r="A289" s="14" t="s">
        <v>83</v>
      </c>
      <c r="B289" s="175"/>
      <c r="C289" s="17"/>
      <c r="D289" s="17"/>
      <c r="E289" s="17"/>
      <c r="F289" s="17"/>
      <c r="G289" s="15">
        <v>3</v>
      </c>
      <c r="H289" s="33">
        <v>4</v>
      </c>
      <c r="I289" s="15">
        <v>2</v>
      </c>
    </row>
    <row r="290" spans="1:10" ht="14.25" customHeight="1" x14ac:dyDescent="0.2">
      <c r="A290" s="14" t="s">
        <v>84</v>
      </c>
      <c r="B290" s="175"/>
      <c r="C290" s="17"/>
      <c r="D290" s="17"/>
      <c r="E290" s="17"/>
      <c r="F290" s="17"/>
      <c r="G290" s="15"/>
      <c r="H290" s="33"/>
      <c r="I290" s="15"/>
    </row>
    <row r="291" spans="1:10" ht="14.25" customHeight="1" x14ac:dyDescent="0.2">
      <c r="A291" s="174" t="s">
        <v>451</v>
      </c>
      <c r="B291" s="175"/>
      <c r="C291" s="17"/>
      <c r="D291" s="17"/>
      <c r="E291" s="17"/>
      <c r="F291" s="17"/>
      <c r="G291" s="15" t="s">
        <v>3</v>
      </c>
      <c r="H291" s="33" t="s">
        <v>3</v>
      </c>
      <c r="I291" s="15" t="s">
        <v>3</v>
      </c>
    </row>
    <row r="292" spans="1:10" ht="14.25" customHeight="1" x14ac:dyDescent="0.2">
      <c r="A292" s="174" t="s">
        <v>453</v>
      </c>
      <c r="B292" s="175"/>
      <c r="C292" s="17"/>
      <c r="D292" s="17"/>
      <c r="E292" s="17"/>
      <c r="F292" s="17"/>
      <c r="G292" s="15" t="s">
        <v>3</v>
      </c>
      <c r="H292" s="33" t="s">
        <v>3</v>
      </c>
      <c r="I292" s="15" t="s">
        <v>3</v>
      </c>
    </row>
    <row r="295" spans="1:10" ht="14.25" customHeight="1" x14ac:dyDescent="0.25">
      <c r="A295" s="330" t="s">
        <v>85</v>
      </c>
      <c r="B295" s="285"/>
      <c r="C295" s="285"/>
      <c r="D295" s="285"/>
      <c r="E295" s="285"/>
      <c r="F295" s="285"/>
      <c r="G295" s="152"/>
      <c r="H295" s="152"/>
      <c r="I295" s="152"/>
      <c r="J295" s="20"/>
    </row>
    <row r="297" spans="1:10" customFormat="1" ht="14.25" customHeight="1" x14ac:dyDescent="0.25">
      <c r="A297" s="117" t="s">
        <v>571</v>
      </c>
      <c r="B297" s="117"/>
      <c r="C297" s="117"/>
      <c r="D297" s="117"/>
      <c r="E297" s="117"/>
      <c r="F297" s="117"/>
      <c r="G297" s="45">
        <v>2025</v>
      </c>
      <c r="H297" s="45">
        <v>2024</v>
      </c>
      <c r="I297" s="45">
        <v>2023</v>
      </c>
    </row>
    <row r="298" spans="1:10" customFormat="1" ht="14.25" customHeight="1" x14ac:dyDescent="0.2">
      <c r="A298" s="207" t="s">
        <v>44</v>
      </c>
      <c r="B298" s="35" t="s">
        <v>572</v>
      </c>
      <c r="C298" s="35"/>
      <c r="D298" s="35"/>
      <c r="E298" s="35"/>
      <c r="F298" s="35"/>
      <c r="G298" s="35">
        <v>9</v>
      </c>
      <c r="H298" s="15">
        <v>8</v>
      </c>
      <c r="I298" s="35">
        <v>19</v>
      </c>
    </row>
    <row r="299" spans="1:10" customFormat="1" ht="14.25" customHeight="1" x14ac:dyDescent="0.2">
      <c r="A299" s="37" t="s">
        <v>48</v>
      </c>
      <c r="B299" s="14" t="s">
        <v>572</v>
      </c>
      <c r="C299" s="14"/>
      <c r="D299" s="14"/>
      <c r="E299" s="14"/>
      <c r="F299" s="14"/>
      <c r="G299" s="14">
        <v>7</v>
      </c>
      <c r="H299" s="15">
        <v>4</v>
      </c>
      <c r="I299" s="14">
        <v>15</v>
      </c>
    </row>
    <row r="300" spans="1:10" customFormat="1" ht="14.25" customHeight="1" x14ac:dyDescent="0.2">
      <c r="A300" s="24" t="s">
        <v>49</v>
      </c>
      <c r="B300" s="14" t="s">
        <v>572</v>
      </c>
      <c r="C300" s="14"/>
      <c r="D300" s="14"/>
      <c r="E300" s="14"/>
      <c r="F300" s="15"/>
      <c r="G300" s="15">
        <v>6</v>
      </c>
      <c r="H300" s="15">
        <v>1</v>
      </c>
      <c r="I300" s="15">
        <v>10</v>
      </c>
    </row>
    <row r="301" spans="1:10" customFormat="1" ht="14.25" customHeight="1" x14ac:dyDescent="0.2">
      <c r="A301" s="24" t="s">
        <v>50</v>
      </c>
      <c r="B301" s="14" t="s">
        <v>572</v>
      </c>
      <c r="C301" s="14"/>
      <c r="D301" s="14"/>
      <c r="E301" s="14"/>
      <c r="F301" s="15"/>
      <c r="G301" s="15">
        <v>1</v>
      </c>
      <c r="H301" s="15">
        <v>1</v>
      </c>
      <c r="I301" s="15">
        <v>1</v>
      </c>
    </row>
    <row r="302" spans="1:10" customFormat="1" ht="14.25" customHeight="1" x14ac:dyDescent="0.2">
      <c r="A302" s="37" t="s">
        <v>51</v>
      </c>
      <c r="B302" s="14" t="s">
        <v>572</v>
      </c>
      <c r="C302" s="14"/>
      <c r="D302" s="14"/>
      <c r="E302" s="14"/>
      <c r="F302" s="15"/>
      <c r="G302" s="15">
        <v>3</v>
      </c>
      <c r="H302" s="15" t="s">
        <v>3</v>
      </c>
      <c r="I302" s="15" t="s">
        <v>3</v>
      </c>
    </row>
    <row r="303" spans="1:10" customFormat="1" ht="14.25" customHeight="1" x14ac:dyDescent="0.2">
      <c r="A303" s="37" t="s">
        <v>45</v>
      </c>
      <c r="B303" s="14" t="s">
        <v>572</v>
      </c>
      <c r="C303" s="14"/>
      <c r="D303" s="14"/>
      <c r="E303" s="14"/>
      <c r="F303" s="15"/>
      <c r="G303" s="15" t="s">
        <v>3</v>
      </c>
      <c r="H303" s="15">
        <v>10</v>
      </c>
      <c r="I303" s="15" t="s">
        <v>3</v>
      </c>
    </row>
    <row r="304" spans="1:10" customFormat="1" ht="14.25" customHeight="1" x14ac:dyDescent="0.2">
      <c r="A304" s="209" t="s">
        <v>46</v>
      </c>
      <c r="B304" s="176" t="s">
        <v>572</v>
      </c>
      <c r="C304" s="176"/>
      <c r="D304" s="176"/>
      <c r="E304" s="176"/>
      <c r="F304" s="210"/>
      <c r="G304" s="15" t="s">
        <v>3</v>
      </c>
      <c r="H304" s="15" t="s">
        <v>3</v>
      </c>
      <c r="I304" s="15" t="s">
        <v>3</v>
      </c>
    </row>
    <row r="305" spans="1:9" customFormat="1" ht="14.25" customHeight="1" x14ac:dyDescent="0.2">
      <c r="A305" s="19" t="s">
        <v>234</v>
      </c>
      <c r="B305" t="s">
        <v>572</v>
      </c>
      <c r="F305" s="5"/>
      <c r="G305" s="5" t="s">
        <v>3</v>
      </c>
      <c r="H305" s="15" t="s">
        <v>3</v>
      </c>
      <c r="I305" s="5" t="s">
        <v>3</v>
      </c>
    </row>
    <row r="306" spans="1:9" customFormat="1" ht="14.25" customHeight="1" x14ac:dyDescent="0.25">
      <c r="A306" s="26" t="s">
        <v>4</v>
      </c>
      <c r="B306" s="9"/>
      <c r="C306" s="9"/>
      <c r="D306" s="9"/>
      <c r="E306" s="9"/>
      <c r="F306" s="10"/>
      <c r="G306" s="10">
        <v>26</v>
      </c>
      <c r="H306" s="121">
        <f>SUM(H298:H305)</f>
        <v>24</v>
      </c>
      <c r="I306" s="10">
        <f>SUM(I298:I305)</f>
        <v>45</v>
      </c>
    </row>
    <row r="307" spans="1:9" customFormat="1" ht="14.25" customHeight="1" x14ac:dyDescent="0.25">
      <c r="A307" s="31"/>
      <c r="F307" s="25"/>
      <c r="G307" s="25"/>
      <c r="H307" s="132"/>
      <c r="I307" s="25"/>
    </row>
    <row r="309" spans="1:9" customFormat="1" ht="28.5" customHeight="1" x14ac:dyDescent="0.2">
      <c r="A309" s="314" t="s">
        <v>612</v>
      </c>
      <c r="B309" s="314"/>
      <c r="C309" s="314"/>
      <c r="D309" s="314"/>
    </row>
    <row r="310" spans="1:9" customFormat="1" ht="14.25" customHeight="1" x14ac:dyDescent="0.25">
      <c r="A310" s="13">
        <v>2025</v>
      </c>
      <c r="B310" s="217" t="s">
        <v>4</v>
      </c>
    </row>
    <row r="311" spans="1:9" customFormat="1" ht="14.25" customHeight="1" x14ac:dyDescent="0.25">
      <c r="A311" s="266">
        <v>14</v>
      </c>
      <c r="B311" s="267">
        <v>14</v>
      </c>
    </row>
    <row r="312" spans="1:9" customFormat="1" ht="14.25" customHeight="1" x14ac:dyDescent="0.25">
      <c r="A312" s="216"/>
      <c r="B312" s="19"/>
      <c r="C312" s="19"/>
      <c r="D312" s="19"/>
      <c r="E312" s="31"/>
    </row>
    <row r="314" spans="1:9" ht="14.25" customHeight="1" x14ac:dyDescent="0.25">
      <c r="A314" s="330" t="s">
        <v>86</v>
      </c>
      <c r="B314" s="285"/>
      <c r="C314" s="285"/>
      <c r="D314" s="285"/>
      <c r="E314" s="285"/>
      <c r="F314" s="285"/>
      <c r="G314" s="133"/>
      <c r="H314" s="134"/>
      <c r="I314" s="133"/>
    </row>
    <row r="315" spans="1:9" ht="14.25" customHeight="1" x14ac:dyDescent="0.25">
      <c r="A315" s="20"/>
      <c r="B315" s="20"/>
      <c r="C315" s="20"/>
      <c r="D315" s="20"/>
      <c r="E315" s="20"/>
      <c r="F315" s="20"/>
      <c r="G315" s="3"/>
      <c r="H315" s="43"/>
      <c r="I315" s="3"/>
    </row>
    <row r="316" spans="1:9" ht="14.25" customHeight="1" x14ac:dyDescent="0.25">
      <c r="A316" s="98" t="s">
        <v>344</v>
      </c>
      <c r="B316" s="98"/>
      <c r="C316" s="98"/>
      <c r="D316" s="98"/>
      <c r="E316" s="98"/>
      <c r="F316" s="98"/>
      <c r="G316" s="98"/>
      <c r="H316" s="98"/>
      <c r="I316" s="98"/>
    </row>
    <row r="317" spans="1:9" ht="14.25" customHeight="1" x14ac:dyDescent="0.25">
      <c r="A317" s="29"/>
      <c r="B317" s="29"/>
      <c r="C317" s="29"/>
      <c r="D317" s="29"/>
      <c r="E317" s="29"/>
      <c r="F317" s="29"/>
      <c r="G317" s="45">
        <v>2025</v>
      </c>
      <c r="H317" s="45">
        <v>2024</v>
      </c>
      <c r="I317" s="45">
        <v>2023</v>
      </c>
    </row>
    <row r="318" spans="1:9" ht="14.25" customHeight="1" x14ac:dyDescent="0.2">
      <c r="A318" s="13" t="s">
        <v>0</v>
      </c>
      <c r="B318" s="16"/>
      <c r="C318" s="16"/>
      <c r="D318" s="16"/>
      <c r="E318" s="16"/>
      <c r="F318" s="16"/>
      <c r="G318" s="27">
        <v>6</v>
      </c>
      <c r="H318" s="24" t="s">
        <v>718</v>
      </c>
      <c r="I318" s="27">
        <v>9</v>
      </c>
    </row>
    <row r="319" spans="1:9" ht="14.25" customHeight="1" x14ac:dyDescent="0.2">
      <c r="A319" t="s">
        <v>53</v>
      </c>
      <c r="G319" s="5">
        <v>9</v>
      </c>
      <c r="H319" s="5">
        <v>6</v>
      </c>
      <c r="I319" s="5">
        <v>11</v>
      </c>
    </row>
    <row r="320" spans="1:9" ht="14.25" customHeight="1" x14ac:dyDescent="0.25">
      <c r="A320" s="8" t="s">
        <v>4</v>
      </c>
      <c r="B320" s="12"/>
      <c r="C320" s="12"/>
      <c r="D320" s="12"/>
      <c r="E320" s="12"/>
      <c r="F320" s="12"/>
      <c r="G320" s="8">
        <v>15</v>
      </c>
      <c r="H320" s="10">
        <v>10</v>
      </c>
      <c r="I320" s="8">
        <v>20</v>
      </c>
    </row>
    <row r="321" spans="1:10" ht="14.25" customHeight="1" x14ac:dyDescent="0.25">
      <c r="A321" s="1"/>
      <c r="G321" s="1"/>
      <c r="H321" s="25"/>
      <c r="I321" s="1"/>
    </row>
    <row r="322" spans="1:10" ht="14.25" customHeight="1" x14ac:dyDescent="0.2">
      <c r="H322" s="69"/>
    </row>
    <row r="323" spans="1:10" ht="14.25" customHeight="1" x14ac:dyDescent="0.25">
      <c r="A323" s="98" t="s">
        <v>54</v>
      </c>
      <c r="B323" s="98"/>
      <c r="C323" s="98"/>
      <c r="D323" s="98"/>
      <c r="E323" s="98"/>
      <c r="F323" s="98"/>
      <c r="G323" s="98"/>
      <c r="H323" s="98"/>
      <c r="I323" s="98"/>
    </row>
    <row r="324" spans="1:10" ht="14.25" customHeight="1" x14ac:dyDescent="0.25">
      <c r="A324" s="29"/>
      <c r="B324" s="29"/>
      <c r="C324" s="29"/>
      <c r="D324" s="29"/>
      <c r="E324" s="29"/>
      <c r="F324" s="29"/>
      <c r="G324" s="45"/>
      <c r="H324" s="45">
        <v>2024</v>
      </c>
      <c r="I324" s="45">
        <v>2023</v>
      </c>
    </row>
    <row r="325" spans="1:10" ht="14.25" customHeight="1" x14ac:dyDescent="0.2">
      <c r="A325" s="13" t="s">
        <v>7</v>
      </c>
      <c r="B325" s="16"/>
      <c r="C325" s="16"/>
      <c r="D325" s="16"/>
      <c r="E325" s="16"/>
      <c r="F325" s="16"/>
      <c r="G325" s="27" t="s">
        <v>3</v>
      </c>
      <c r="H325" s="27" t="s">
        <v>3</v>
      </c>
      <c r="I325" s="13">
        <v>2</v>
      </c>
    </row>
    <row r="326" spans="1:10" ht="14.25" customHeight="1" x14ac:dyDescent="0.2">
      <c r="A326" s="14" t="s">
        <v>8</v>
      </c>
      <c r="B326" s="17"/>
      <c r="C326" s="17"/>
      <c r="D326" s="17"/>
      <c r="E326" s="17"/>
      <c r="F326" s="17"/>
      <c r="G326" s="15" t="s">
        <v>3</v>
      </c>
      <c r="H326" s="15">
        <v>1</v>
      </c>
      <c r="I326" s="15">
        <v>1</v>
      </c>
    </row>
    <row r="327" spans="1:10" ht="14.25" customHeight="1" x14ac:dyDescent="0.2">
      <c r="A327" s="14" t="s">
        <v>9</v>
      </c>
      <c r="B327" s="17"/>
      <c r="C327" s="17"/>
      <c r="D327" s="17"/>
      <c r="E327" s="17"/>
      <c r="F327" s="17"/>
      <c r="G327" s="15">
        <v>3</v>
      </c>
      <c r="H327" s="15">
        <v>3</v>
      </c>
      <c r="I327" s="14">
        <v>7</v>
      </c>
    </row>
    <row r="328" spans="1:10" ht="14.25" customHeight="1" x14ac:dyDescent="0.2">
      <c r="A328" s="14" t="s">
        <v>11</v>
      </c>
      <c r="B328" s="17"/>
      <c r="C328" s="17"/>
      <c r="D328" s="17"/>
      <c r="E328" s="17"/>
      <c r="F328" s="17"/>
      <c r="G328" s="15" t="s">
        <v>3</v>
      </c>
      <c r="H328" s="15" t="s">
        <v>3</v>
      </c>
      <c r="I328" s="14">
        <v>3</v>
      </c>
    </row>
    <row r="329" spans="1:10" ht="14.25" customHeight="1" x14ac:dyDescent="0.2">
      <c r="A329" s="14" t="s">
        <v>76</v>
      </c>
      <c r="B329" s="17"/>
      <c r="C329" s="17"/>
      <c r="D329" s="17"/>
      <c r="E329" s="17"/>
      <c r="F329" s="17"/>
      <c r="G329" s="15" t="s">
        <v>3</v>
      </c>
      <c r="H329" s="15" t="s">
        <v>3</v>
      </c>
      <c r="I329" s="15" t="s">
        <v>3</v>
      </c>
    </row>
    <row r="330" spans="1:10" ht="14.25" customHeight="1" x14ac:dyDescent="0.2">
      <c r="A330" t="s">
        <v>17</v>
      </c>
      <c r="G330" s="5">
        <v>12</v>
      </c>
      <c r="H330" s="5">
        <v>6</v>
      </c>
      <c r="I330" s="5">
        <v>7</v>
      </c>
    </row>
    <row r="331" spans="1:10" ht="14.25" customHeight="1" x14ac:dyDescent="0.25">
      <c r="A331" s="8" t="s">
        <v>4</v>
      </c>
      <c r="B331" s="12"/>
      <c r="C331" s="12"/>
      <c r="D331" s="12"/>
      <c r="E331" s="12"/>
      <c r="F331" s="12"/>
      <c r="G331" s="8">
        <v>15</v>
      </c>
      <c r="H331" s="10">
        <v>10</v>
      </c>
      <c r="I331" s="8">
        <v>20</v>
      </c>
    </row>
    <row r="332" spans="1:10" ht="14.25" customHeight="1" x14ac:dyDescent="0.25">
      <c r="A332" s="1"/>
      <c r="I332" s="1"/>
      <c r="J332" s="25"/>
    </row>
    <row r="333" spans="1:10" ht="27" customHeight="1" x14ac:dyDescent="0.2">
      <c r="A333" s="328" t="s">
        <v>719</v>
      </c>
      <c r="B333" s="328"/>
      <c r="C333" s="328"/>
      <c r="D333" s="328"/>
      <c r="E333" s="328"/>
      <c r="F333" s="328"/>
      <c r="G333" s="328"/>
      <c r="H333" s="328"/>
      <c r="I333" s="328"/>
      <c r="J333"/>
    </row>
    <row r="334" spans="1:10" ht="14.25" customHeight="1" x14ac:dyDescent="0.2">
      <c r="A334" s="21"/>
      <c r="B334" s="21"/>
      <c r="C334" s="21"/>
      <c r="D334" s="21"/>
      <c r="E334" s="21"/>
      <c r="F334" s="21"/>
      <c r="G334" s="21"/>
      <c r="H334" s="21"/>
      <c r="I334" s="21"/>
      <c r="J334" s="21"/>
    </row>
    <row r="336" spans="1:10" ht="14.25" customHeight="1" x14ac:dyDescent="0.25">
      <c r="A336" s="75" t="s">
        <v>87</v>
      </c>
      <c r="B336" s="133"/>
      <c r="C336" s="133"/>
      <c r="D336" s="133"/>
      <c r="E336" s="133"/>
      <c r="F336" s="133"/>
      <c r="G336" s="133"/>
      <c r="H336" s="134"/>
      <c r="I336" s="133"/>
    </row>
    <row r="337" spans="1:10" ht="14.25" customHeight="1" x14ac:dyDescent="0.25">
      <c r="A337" s="29"/>
      <c r="B337" s="29"/>
      <c r="C337" s="29"/>
      <c r="D337" s="29"/>
      <c r="E337" s="29"/>
      <c r="F337" s="29"/>
      <c r="G337" s="45">
        <v>2025</v>
      </c>
      <c r="H337" s="45">
        <v>2024</v>
      </c>
      <c r="I337" s="45">
        <v>2023</v>
      </c>
    </row>
    <row r="338" spans="1:10" ht="14.25" customHeight="1" x14ac:dyDescent="0.2">
      <c r="A338" s="13" t="s">
        <v>56</v>
      </c>
      <c r="B338" s="16"/>
      <c r="C338" s="16"/>
      <c r="D338" s="16"/>
      <c r="E338" s="16"/>
      <c r="F338" s="16"/>
      <c r="G338" s="32" t="s">
        <v>3</v>
      </c>
      <c r="H338" s="32">
        <v>1</v>
      </c>
      <c r="I338" s="32">
        <v>1</v>
      </c>
    </row>
    <row r="339" spans="1:10" ht="14.25" customHeight="1" x14ac:dyDescent="0.2">
      <c r="A339" s="39" t="s">
        <v>57</v>
      </c>
      <c r="B339" s="40"/>
      <c r="C339" s="40"/>
      <c r="D339" s="40"/>
      <c r="E339" s="40"/>
      <c r="F339" s="40"/>
      <c r="G339" s="41">
        <v>3</v>
      </c>
      <c r="H339" s="41">
        <v>3</v>
      </c>
      <c r="I339" s="41">
        <v>6</v>
      </c>
    </row>
    <row r="340" spans="1:10" ht="14.25" customHeight="1" x14ac:dyDescent="0.25">
      <c r="A340" s="4" t="s">
        <v>4</v>
      </c>
      <c r="B340" s="4"/>
      <c r="C340" s="4"/>
      <c r="D340" s="4"/>
      <c r="E340" s="4"/>
      <c r="F340" s="4"/>
      <c r="G340" s="42">
        <v>3</v>
      </c>
      <c r="H340" s="42">
        <v>4</v>
      </c>
      <c r="I340" s="42">
        <v>7</v>
      </c>
    </row>
    <row r="344" spans="1:10" ht="14.25" customHeight="1" x14ac:dyDescent="0.25">
      <c r="A344" s="334" t="s">
        <v>88</v>
      </c>
      <c r="B344" s="334"/>
      <c r="C344" s="334"/>
      <c r="D344" s="334"/>
      <c r="E344" s="334"/>
      <c r="F344" s="334"/>
      <c r="G344" s="334"/>
      <c r="H344" s="334"/>
      <c r="I344" s="334"/>
      <c r="J344" s="334"/>
    </row>
    <row r="345" spans="1:10" ht="14.25" customHeight="1" x14ac:dyDescent="0.25">
      <c r="A345" s="20"/>
      <c r="B345" s="20"/>
      <c r="C345" s="20"/>
      <c r="D345" s="20"/>
      <c r="E345" s="20"/>
      <c r="F345" s="20"/>
      <c r="G345" s="20"/>
      <c r="H345" s="20"/>
      <c r="I345" s="20"/>
      <c r="J345" s="43"/>
    </row>
    <row r="346" spans="1:10" ht="40.25" customHeight="1" x14ac:dyDescent="0.2">
      <c r="A346" s="304" t="s">
        <v>579</v>
      </c>
      <c r="B346" s="304"/>
      <c r="C346" s="304"/>
      <c r="D346" s="304"/>
      <c r="E346" s="304"/>
      <c r="F346" s="304"/>
      <c r="G346" s="304"/>
      <c r="H346" s="304"/>
      <c r="I346" s="304"/>
      <c r="J346" s="166"/>
    </row>
    <row r="347" spans="1:10" ht="14.25" customHeight="1" x14ac:dyDescent="0.25">
      <c r="A347" s="3"/>
    </row>
    <row r="348" spans="1:10" ht="14.25" customHeight="1" x14ac:dyDescent="0.25">
      <c r="A348" s="330" t="s">
        <v>89</v>
      </c>
      <c r="B348" s="285"/>
      <c r="C348" s="285"/>
      <c r="D348" s="285"/>
      <c r="E348" s="285"/>
      <c r="F348" s="285"/>
      <c r="G348" s="152"/>
      <c r="H348" s="152"/>
      <c r="I348" s="152"/>
    </row>
    <row r="349" spans="1:10" ht="14.25" customHeight="1" x14ac:dyDescent="0.25">
      <c r="A349" s="3"/>
      <c r="H349" s="69"/>
    </row>
    <row r="350" spans="1:10" ht="14.25" customHeight="1" x14ac:dyDescent="0.25">
      <c r="A350" s="152" t="s">
        <v>90</v>
      </c>
      <c r="B350" s="152"/>
      <c r="C350" s="152"/>
      <c r="D350" s="152"/>
      <c r="E350" s="152"/>
      <c r="F350" s="152"/>
      <c r="G350" s="133"/>
      <c r="H350" s="134"/>
      <c r="I350" s="133"/>
    </row>
    <row r="351" spans="1:10" ht="28.5" customHeight="1" x14ac:dyDescent="0.2">
      <c r="A351" s="314" t="s">
        <v>72</v>
      </c>
      <c r="B351" s="314"/>
      <c r="C351" s="314"/>
      <c r="D351" s="314"/>
      <c r="E351" s="314"/>
      <c r="F351" s="314"/>
      <c r="G351" s="168">
        <v>2025</v>
      </c>
      <c r="H351" s="168">
        <v>2024</v>
      </c>
      <c r="I351" s="168">
        <v>2023</v>
      </c>
    </row>
    <row r="352" spans="1:10" ht="14.25" customHeight="1" x14ac:dyDescent="0.2">
      <c r="A352" s="22" t="s">
        <v>0</v>
      </c>
      <c r="B352" s="155"/>
      <c r="C352" s="155"/>
      <c r="D352" s="155"/>
      <c r="E352" s="155"/>
      <c r="F352" s="155"/>
      <c r="G352" s="27">
        <v>4</v>
      </c>
      <c r="H352" s="32">
        <v>15</v>
      </c>
      <c r="I352" s="27" t="s">
        <v>3</v>
      </c>
    </row>
    <row r="353" spans="1:9" ht="14.25" customHeight="1" x14ac:dyDescent="0.2">
      <c r="A353" s="157" t="s">
        <v>1</v>
      </c>
      <c r="B353" s="157"/>
      <c r="C353" s="157"/>
      <c r="D353" s="157"/>
      <c r="E353" s="157"/>
      <c r="F353" s="157"/>
      <c r="G353" s="5">
        <v>20</v>
      </c>
      <c r="H353" s="33">
        <v>18</v>
      </c>
      <c r="I353" s="5" t="s">
        <v>3</v>
      </c>
    </row>
    <row r="354" spans="1:9" ht="14.25" customHeight="1" x14ac:dyDescent="0.25">
      <c r="A354" s="156" t="s">
        <v>4</v>
      </c>
      <c r="B354" s="156"/>
      <c r="C354" s="156"/>
      <c r="D354" s="156"/>
      <c r="E354" s="156"/>
      <c r="F354" s="156"/>
      <c r="G354" s="10">
        <v>24</v>
      </c>
      <c r="H354" s="42">
        <v>33</v>
      </c>
      <c r="I354" s="10" t="s">
        <v>3</v>
      </c>
    </row>
    <row r="355" spans="1:9" ht="14.25" customHeight="1" x14ac:dyDescent="0.2">
      <c r="A355" s="67" t="s">
        <v>73</v>
      </c>
      <c r="B355" s="66"/>
      <c r="C355" s="66"/>
      <c r="D355" s="66"/>
      <c r="E355" s="66"/>
      <c r="F355" s="66"/>
      <c r="G355" s="239">
        <v>2</v>
      </c>
      <c r="H355" s="65">
        <v>5</v>
      </c>
      <c r="I355" s="239" t="s">
        <v>3</v>
      </c>
    </row>
    <row r="356" spans="1:9" ht="14.25" customHeight="1" x14ac:dyDescent="0.2">
      <c r="A356" s="138"/>
      <c r="B356" s="139"/>
      <c r="C356" s="139"/>
      <c r="D356" s="139"/>
      <c r="E356" s="139"/>
      <c r="F356" s="139"/>
      <c r="G356" s="240"/>
      <c r="H356" s="140"/>
      <c r="I356" s="240"/>
    </row>
    <row r="357" spans="1:9" ht="14.25" customHeight="1" x14ac:dyDescent="0.2">
      <c r="H357" s="69"/>
    </row>
    <row r="358" spans="1:9" ht="14.25" customHeight="1" x14ac:dyDescent="0.25">
      <c r="A358" s="75" t="s">
        <v>91</v>
      </c>
      <c r="B358" s="133"/>
      <c r="C358" s="133"/>
      <c r="D358" s="133"/>
      <c r="E358" s="133"/>
      <c r="F358" s="133"/>
      <c r="G358" s="133"/>
      <c r="H358" s="134"/>
      <c r="I358" s="133"/>
    </row>
    <row r="359" spans="1:9" ht="14.25" customHeight="1" x14ac:dyDescent="0.2">
      <c r="A359" s="30"/>
      <c r="B359" s="30"/>
      <c r="C359" s="30"/>
      <c r="D359" s="30"/>
      <c r="E359" s="30"/>
      <c r="F359" s="30"/>
      <c r="G359" s="168">
        <v>2025</v>
      </c>
      <c r="H359" s="168">
        <v>2024</v>
      </c>
      <c r="I359" s="168">
        <v>2023</v>
      </c>
    </row>
    <row r="360" spans="1:9" ht="14.25" customHeight="1" x14ac:dyDescent="0.2">
      <c r="A360" s="13" t="s">
        <v>7</v>
      </c>
      <c r="B360" s="16"/>
      <c r="C360" s="16"/>
      <c r="D360" s="16"/>
      <c r="E360" s="16"/>
      <c r="F360" s="16"/>
      <c r="G360" s="27">
        <v>1</v>
      </c>
      <c r="H360" s="32">
        <v>1</v>
      </c>
      <c r="I360" s="27" t="s">
        <v>3</v>
      </c>
    </row>
    <row r="361" spans="1:9" ht="14.25" customHeight="1" x14ac:dyDescent="0.2">
      <c r="A361" s="14" t="s">
        <v>8</v>
      </c>
      <c r="B361" s="17"/>
      <c r="C361" s="17"/>
      <c r="D361" s="17"/>
      <c r="E361" s="17"/>
      <c r="F361" s="17"/>
      <c r="G361" s="15">
        <v>1</v>
      </c>
      <c r="H361" s="33">
        <v>2</v>
      </c>
      <c r="I361" s="15" t="s">
        <v>3</v>
      </c>
    </row>
    <row r="362" spans="1:9" ht="14.25" customHeight="1" x14ac:dyDescent="0.2">
      <c r="A362" s="14" t="s">
        <v>523</v>
      </c>
      <c r="B362" s="17"/>
      <c r="C362" s="17"/>
      <c r="D362" s="17"/>
      <c r="E362" s="17"/>
      <c r="F362" s="17"/>
      <c r="G362" s="15">
        <v>5</v>
      </c>
      <c r="H362" s="33">
        <v>9</v>
      </c>
      <c r="I362" s="15" t="s">
        <v>3</v>
      </c>
    </row>
    <row r="363" spans="1:9" ht="14.25" customHeight="1" x14ac:dyDescent="0.2">
      <c r="A363" s="14" t="s">
        <v>11</v>
      </c>
      <c r="B363" s="17"/>
      <c r="C363" s="17"/>
      <c r="D363" s="17"/>
      <c r="E363" s="17"/>
      <c r="F363" s="17"/>
      <c r="G363" s="15">
        <v>2</v>
      </c>
      <c r="H363" s="33">
        <v>6</v>
      </c>
      <c r="I363" s="15" t="s">
        <v>3</v>
      </c>
    </row>
    <row r="364" spans="1:9" ht="14.25" customHeight="1" x14ac:dyDescent="0.2">
      <c r="A364" s="14" t="s">
        <v>76</v>
      </c>
      <c r="B364" s="17"/>
      <c r="C364" s="17"/>
      <c r="D364" s="17"/>
      <c r="E364" s="17"/>
      <c r="F364" s="17"/>
      <c r="G364" s="15">
        <v>5</v>
      </c>
      <c r="H364" s="33">
        <v>11</v>
      </c>
      <c r="I364" s="15" t="s">
        <v>3</v>
      </c>
    </row>
    <row r="365" spans="1:9" ht="14.25" customHeight="1" x14ac:dyDescent="0.2">
      <c r="A365" s="13" t="s">
        <v>10</v>
      </c>
      <c r="B365" s="16"/>
      <c r="C365" s="16"/>
      <c r="D365" s="16"/>
      <c r="E365" s="16"/>
      <c r="F365" s="16"/>
      <c r="G365" s="27" t="s">
        <v>3</v>
      </c>
      <c r="H365" s="32" t="s">
        <v>3</v>
      </c>
      <c r="I365" s="27" t="s">
        <v>3</v>
      </c>
    </row>
    <row r="366" spans="1:9" ht="14.25" customHeight="1" x14ac:dyDescent="0.2">
      <c r="A366" t="s">
        <v>15</v>
      </c>
      <c r="G366" s="5" t="s">
        <v>3</v>
      </c>
      <c r="H366" s="69" t="s">
        <v>3</v>
      </c>
      <c r="I366" s="5" t="s">
        <v>3</v>
      </c>
    </row>
    <row r="367" spans="1:9" ht="14.25" customHeight="1" x14ac:dyDescent="0.25">
      <c r="A367" s="8" t="s">
        <v>4</v>
      </c>
      <c r="B367" s="12"/>
      <c r="C367" s="12"/>
      <c r="D367" s="12"/>
      <c r="E367" s="12"/>
      <c r="F367" s="12"/>
      <c r="G367" s="10">
        <v>14</v>
      </c>
      <c r="H367" s="42">
        <v>29</v>
      </c>
      <c r="I367" s="10" t="s">
        <v>3</v>
      </c>
    </row>
    <row r="368" spans="1:9" ht="14.25" customHeight="1" x14ac:dyDescent="0.2">
      <c r="A368"/>
      <c r="G368" s="5"/>
      <c r="H368" s="69"/>
      <c r="I368" s="5"/>
    </row>
    <row r="369" spans="1:9" ht="14.25" customHeight="1" x14ac:dyDescent="0.2">
      <c r="A369" t="s">
        <v>17</v>
      </c>
      <c r="G369" s="5">
        <v>10</v>
      </c>
      <c r="H369" s="69">
        <v>4</v>
      </c>
      <c r="I369" s="5" t="s">
        <v>3</v>
      </c>
    </row>
    <row r="370" spans="1:9" ht="14.25" customHeight="1" x14ac:dyDescent="0.25">
      <c r="A370" s="8" t="s">
        <v>4</v>
      </c>
      <c r="B370" s="4"/>
      <c r="C370" s="4"/>
      <c r="D370" s="4"/>
      <c r="E370" s="4"/>
      <c r="F370" s="4"/>
      <c r="G370" s="10">
        <v>24</v>
      </c>
      <c r="H370" s="42">
        <v>33</v>
      </c>
      <c r="I370" s="10" t="s">
        <v>3</v>
      </c>
    </row>
    <row r="373" spans="1:9" ht="14.25" customHeight="1" x14ac:dyDescent="0.25">
      <c r="A373" s="98" t="s">
        <v>92</v>
      </c>
      <c r="B373" s="98"/>
      <c r="C373" s="98"/>
      <c r="D373" s="98"/>
      <c r="E373" s="98"/>
      <c r="F373" s="98"/>
      <c r="G373" s="75"/>
      <c r="H373" s="137"/>
      <c r="I373" s="75"/>
    </row>
    <row r="374" spans="1:9" ht="14.25" customHeight="1" x14ac:dyDescent="0.2">
      <c r="A374" s="30"/>
      <c r="B374" s="30"/>
      <c r="C374" s="30"/>
      <c r="D374" s="30"/>
      <c r="E374" s="30"/>
      <c r="F374" s="30"/>
      <c r="G374" s="168">
        <v>2025</v>
      </c>
      <c r="H374" s="168">
        <v>2024</v>
      </c>
      <c r="I374" s="168">
        <v>2023</v>
      </c>
    </row>
    <row r="375" spans="1:9" ht="14.25" customHeight="1" x14ac:dyDescent="0.2">
      <c r="A375" s="173" t="s">
        <v>79</v>
      </c>
      <c r="B375" s="173"/>
      <c r="C375" s="173"/>
      <c r="D375" s="173"/>
      <c r="E375" s="173"/>
      <c r="F375" s="173"/>
      <c r="G375" s="34"/>
      <c r="H375" s="38"/>
      <c r="I375" s="34"/>
    </row>
    <row r="376" spans="1:9" ht="14.25" customHeight="1" x14ac:dyDescent="0.2">
      <c r="A376" s="13" t="s">
        <v>80</v>
      </c>
      <c r="B376" s="16"/>
      <c r="C376" s="16"/>
      <c r="D376" s="16"/>
      <c r="E376" s="16"/>
      <c r="F376" s="16"/>
      <c r="G376" s="16"/>
      <c r="H376" s="32"/>
      <c r="I376" s="16"/>
    </row>
    <row r="377" spans="1:9" ht="14.25" customHeight="1" x14ac:dyDescent="0.2">
      <c r="A377" s="174" t="s">
        <v>449</v>
      </c>
      <c r="B377" s="171"/>
      <c r="C377" s="17"/>
      <c r="D377" s="17"/>
      <c r="E377" s="17"/>
      <c r="F377" s="17"/>
      <c r="G377" s="15" t="s">
        <v>3</v>
      </c>
      <c r="H377" s="33" t="s">
        <v>3</v>
      </c>
      <c r="I377" s="15" t="s">
        <v>3</v>
      </c>
    </row>
    <row r="378" spans="1:9" ht="14.25" customHeight="1" x14ac:dyDescent="0.2">
      <c r="A378" s="174" t="s">
        <v>457</v>
      </c>
      <c r="B378" s="175"/>
      <c r="C378" s="17"/>
      <c r="D378" s="17"/>
      <c r="E378" s="17"/>
      <c r="F378" s="17"/>
      <c r="G378" s="15">
        <v>5</v>
      </c>
      <c r="H378" s="33">
        <v>9</v>
      </c>
      <c r="I378" s="15" t="s">
        <v>3</v>
      </c>
    </row>
    <row r="379" spans="1:9" ht="14.25" customHeight="1" x14ac:dyDescent="0.2">
      <c r="A379" s="174" t="s">
        <v>458</v>
      </c>
      <c r="B379" s="175"/>
      <c r="C379" s="17"/>
      <c r="D379" s="17"/>
      <c r="E379" s="17"/>
      <c r="F379" s="17"/>
      <c r="G379" s="15" t="s">
        <v>3</v>
      </c>
      <c r="H379" s="33" t="s">
        <v>3</v>
      </c>
      <c r="I379" s="15" t="s">
        <v>3</v>
      </c>
    </row>
    <row r="380" spans="1:9" ht="14.25" customHeight="1" x14ac:dyDescent="0.2">
      <c r="A380" s="174" t="s">
        <v>459</v>
      </c>
      <c r="B380" s="175"/>
      <c r="C380" s="17"/>
      <c r="D380" s="17"/>
      <c r="E380" s="17"/>
      <c r="F380" s="17"/>
      <c r="G380" s="15">
        <v>3</v>
      </c>
      <c r="H380" s="33">
        <v>2</v>
      </c>
      <c r="I380" s="15" t="s">
        <v>3</v>
      </c>
    </row>
    <row r="381" spans="1:9" ht="14.25" customHeight="1" x14ac:dyDescent="0.2">
      <c r="A381" s="174" t="s">
        <v>460</v>
      </c>
      <c r="B381" s="175"/>
      <c r="C381" s="17"/>
      <c r="D381" s="17"/>
      <c r="E381" s="17"/>
      <c r="F381" s="17"/>
      <c r="G381" s="15" t="s">
        <v>3</v>
      </c>
      <c r="H381" s="33" t="s">
        <v>3</v>
      </c>
      <c r="I381" s="15" t="s">
        <v>3</v>
      </c>
    </row>
    <row r="382" spans="1:9" ht="14.25" customHeight="1" x14ac:dyDescent="0.2">
      <c r="A382" s="174" t="s">
        <v>461</v>
      </c>
      <c r="B382" s="175"/>
      <c r="C382" s="17"/>
      <c r="D382" s="17"/>
      <c r="E382" s="17"/>
      <c r="F382" s="17"/>
      <c r="G382" s="15" t="s">
        <v>3</v>
      </c>
      <c r="H382" s="33" t="s">
        <v>3</v>
      </c>
      <c r="I382" s="15" t="s">
        <v>3</v>
      </c>
    </row>
    <row r="383" spans="1:9" ht="14.25" customHeight="1" x14ac:dyDescent="0.2">
      <c r="A383" s="174" t="s">
        <v>462</v>
      </c>
      <c r="B383" s="175"/>
      <c r="C383" s="17"/>
      <c r="D383" s="17"/>
      <c r="E383" s="17"/>
      <c r="F383" s="17"/>
      <c r="G383" s="15" t="s">
        <v>3</v>
      </c>
      <c r="H383" s="33" t="s">
        <v>3</v>
      </c>
      <c r="I383" s="15" t="s">
        <v>3</v>
      </c>
    </row>
    <row r="384" spans="1:9" ht="14.25" customHeight="1" x14ac:dyDescent="0.2">
      <c r="A384" s="174" t="s">
        <v>464</v>
      </c>
      <c r="B384" s="175"/>
      <c r="C384" s="17"/>
      <c r="D384" s="17"/>
      <c r="E384" s="17"/>
      <c r="F384" s="17"/>
      <c r="G384" s="15" t="s">
        <v>3</v>
      </c>
      <c r="H384" s="33" t="s">
        <v>3</v>
      </c>
      <c r="I384" s="15" t="s">
        <v>3</v>
      </c>
    </row>
    <row r="385" spans="1:10" ht="26.2" customHeight="1" x14ac:dyDescent="0.2">
      <c r="A385" s="331" t="s">
        <v>465</v>
      </c>
      <c r="B385" s="332"/>
      <c r="C385" s="332"/>
      <c r="D385" s="332"/>
      <c r="E385" s="332"/>
      <c r="F385" s="332"/>
      <c r="G385" s="15" t="s">
        <v>3</v>
      </c>
      <c r="H385" s="33" t="s">
        <v>3</v>
      </c>
      <c r="I385" s="15" t="s">
        <v>3</v>
      </c>
    </row>
    <row r="386" spans="1:10" ht="14.25" customHeight="1" x14ac:dyDescent="0.2">
      <c r="A386" s="174" t="s">
        <v>466</v>
      </c>
      <c r="B386" s="175"/>
      <c r="C386" s="17"/>
      <c r="D386" s="17"/>
      <c r="E386" s="17"/>
      <c r="F386" s="17"/>
      <c r="G386" s="15" t="s">
        <v>3</v>
      </c>
      <c r="H386" s="33">
        <v>2</v>
      </c>
      <c r="I386" s="15" t="s">
        <v>3</v>
      </c>
    </row>
    <row r="387" spans="1:10" ht="14.25" customHeight="1" x14ac:dyDescent="0.2">
      <c r="A387" s="174" t="s">
        <v>467</v>
      </c>
      <c r="B387" s="175"/>
      <c r="C387" s="17"/>
      <c r="D387" s="17"/>
      <c r="E387" s="17"/>
      <c r="F387" s="17"/>
      <c r="G387" s="15" t="s">
        <v>3</v>
      </c>
      <c r="H387" s="33" t="s">
        <v>3</v>
      </c>
      <c r="I387" s="15" t="s">
        <v>3</v>
      </c>
    </row>
    <row r="388" spans="1:10" ht="14.25" customHeight="1" x14ac:dyDescent="0.2">
      <c r="A388" s="174" t="s">
        <v>470</v>
      </c>
      <c r="B388" s="175"/>
      <c r="C388" s="17"/>
      <c r="D388" s="17"/>
      <c r="E388" s="17"/>
      <c r="F388" s="17"/>
      <c r="G388" s="15">
        <v>3</v>
      </c>
      <c r="H388" s="33" t="s">
        <v>3</v>
      </c>
      <c r="I388" s="15" t="s">
        <v>3</v>
      </c>
    </row>
    <row r="389" spans="1:10" ht="14.25" customHeight="1" x14ac:dyDescent="0.2">
      <c r="A389" s="174" t="s">
        <v>472</v>
      </c>
      <c r="B389" s="175"/>
      <c r="C389" s="17"/>
      <c r="D389" s="17"/>
      <c r="E389" s="17"/>
      <c r="F389" s="17"/>
      <c r="G389" s="15" t="s">
        <v>3</v>
      </c>
      <c r="H389" s="33" t="s">
        <v>3</v>
      </c>
      <c r="I389" s="15" t="s">
        <v>3</v>
      </c>
    </row>
    <row r="390" spans="1:10" ht="14.25" customHeight="1" x14ac:dyDescent="0.2">
      <c r="A390" s="174" t="s">
        <v>473</v>
      </c>
      <c r="B390" s="175"/>
      <c r="C390" s="17"/>
      <c r="D390" s="17"/>
      <c r="E390" s="17"/>
      <c r="F390" s="17"/>
      <c r="G390" s="15" t="s">
        <v>3</v>
      </c>
      <c r="H390" s="33" t="s">
        <v>3</v>
      </c>
      <c r="I390" s="15" t="s">
        <v>3</v>
      </c>
    </row>
    <row r="391" spans="1:10" ht="14.25" customHeight="1" x14ac:dyDescent="0.2">
      <c r="A391" s="174" t="s">
        <v>482</v>
      </c>
      <c r="B391" s="175"/>
      <c r="C391" s="17"/>
      <c r="D391" s="17"/>
      <c r="E391" s="17"/>
      <c r="F391" s="17"/>
      <c r="G391" s="15" t="s">
        <v>3</v>
      </c>
      <c r="H391" s="33" t="s">
        <v>3</v>
      </c>
      <c r="I391" s="15" t="s">
        <v>3</v>
      </c>
    </row>
    <row r="392" spans="1:10" ht="14.25" customHeight="1" x14ac:dyDescent="0.2">
      <c r="A392" s="14" t="s">
        <v>81</v>
      </c>
      <c r="B392" s="175"/>
      <c r="C392" s="17"/>
      <c r="D392" s="17"/>
      <c r="E392" s="17"/>
      <c r="F392" s="17"/>
      <c r="G392" s="15" t="s">
        <v>3</v>
      </c>
      <c r="H392" s="33" t="s">
        <v>3</v>
      </c>
      <c r="I392" s="15" t="s">
        <v>3</v>
      </c>
    </row>
    <row r="393" spans="1:10" ht="14.25" customHeight="1" x14ac:dyDescent="0.2">
      <c r="A393" s="14" t="s">
        <v>82</v>
      </c>
      <c r="B393" s="175"/>
      <c r="C393" s="17"/>
      <c r="D393" s="17"/>
      <c r="E393" s="17"/>
      <c r="F393" s="17"/>
      <c r="G393" s="15">
        <v>1</v>
      </c>
      <c r="H393" s="33">
        <v>3</v>
      </c>
      <c r="I393" s="15" t="s">
        <v>3</v>
      </c>
    </row>
    <row r="394" spans="1:10" ht="14.25" customHeight="1" x14ac:dyDescent="0.2">
      <c r="A394" s="14" t="s">
        <v>83</v>
      </c>
      <c r="B394" s="175"/>
      <c r="C394" s="17"/>
      <c r="D394" s="17"/>
      <c r="E394" s="17"/>
      <c r="F394" s="17"/>
      <c r="G394" s="15">
        <v>2</v>
      </c>
      <c r="H394" s="33" t="s">
        <v>3</v>
      </c>
      <c r="I394" s="15" t="s">
        <v>3</v>
      </c>
    </row>
    <row r="395" spans="1:10" ht="14.25" customHeight="1" x14ac:dyDescent="0.2">
      <c r="A395" s="14" t="s">
        <v>84</v>
      </c>
      <c r="B395" s="175"/>
      <c r="C395" s="17"/>
      <c r="D395" s="17"/>
      <c r="E395" s="17"/>
      <c r="F395" s="17"/>
      <c r="G395" s="15"/>
      <c r="H395" s="33"/>
      <c r="I395" s="15"/>
    </row>
    <row r="396" spans="1:10" ht="14.25" customHeight="1" x14ac:dyDescent="0.2">
      <c r="A396" s="174" t="s">
        <v>451</v>
      </c>
      <c r="B396" s="175"/>
      <c r="C396" s="17"/>
      <c r="D396" s="17"/>
      <c r="E396" s="17"/>
      <c r="F396" s="17"/>
      <c r="G396" s="15" t="s">
        <v>3</v>
      </c>
      <c r="H396" s="33" t="s">
        <v>3</v>
      </c>
      <c r="I396" s="15" t="s">
        <v>3</v>
      </c>
    </row>
    <row r="397" spans="1:10" ht="14.25" customHeight="1" x14ac:dyDescent="0.2">
      <c r="A397" s="174" t="s">
        <v>453</v>
      </c>
      <c r="B397" s="175"/>
      <c r="C397" s="17"/>
      <c r="D397" s="17"/>
      <c r="E397" s="17"/>
      <c r="F397" s="17"/>
      <c r="G397" s="15" t="s">
        <v>3</v>
      </c>
      <c r="H397" s="33" t="s">
        <v>3</v>
      </c>
      <c r="I397" s="15" t="s">
        <v>3</v>
      </c>
    </row>
    <row r="400" spans="1:10" ht="14.25" customHeight="1" x14ac:dyDescent="0.25">
      <c r="A400" s="75" t="s">
        <v>93</v>
      </c>
      <c r="B400" s="76"/>
      <c r="C400" s="76"/>
      <c r="D400" s="76"/>
      <c r="E400" s="76"/>
      <c r="F400" s="76"/>
      <c r="G400" s="76"/>
      <c r="H400" s="152"/>
      <c r="I400" s="152"/>
      <c r="J400" s="20"/>
    </row>
    <row r="401" spans="1:10" ht="14.25" customHeight="1" x14ac:dyDescent="0.25">
      <c r="A401" s="20"/>
      <c r="B401" s="20"/>
      <c r="C401" s="20"/>
      <c r="D401" s="20"/>
      <c r="E401" s="20"/>
      <c r="F401" s="20"/>
      <c r="G401" s="20"/>
      <c r="H401" s="20"/>
      <c r="I401" s="20"/>
      <c r="J401" s="20"/>
    </row>
    <row r="402" spans="1:10" customFormat="1" ht="14.25" customHeight="1" x14ac:dyDescent="0.25">
      <c r="A402" s="117" t="s">
        <v>571</v>
      </c>
      <c r="B402" s="117"/>
      <c r="C402" s="117"/>
      <c r="D402" s="117"/>
      <c r="E402" s="117"/>
      <c r="F402" s="117"/>
      <c r="G402" s="45">
        <v>2025</v>
      </c>
      <c r="H402" s="45">
        <v>2024</v>
      </c>
      <c r="I402" s="45">
        <v>2023</v>
      </c>
    </row>
    <row r="403" spans="1:10" customFormat="1" ht="14.25" customHeight="1" x14ac:dyDescent="0.2">
      <c r="A403" s="207" t="s">
        <v>44</v>
      </c>
      <c r="B403" s="35" t="s">
        <v>572</v>
      </c>
      <c r="C403" s="35"/>
      <c r="D403" s="35"/>
      <c r="E403" s="35"/>
      <c r="F403" s="35"/>
      <c r="G403" s="36">
        <v>7</v>
      </c>
      <c r="H403" s="15">
        <v>13</v>
      </c>
      <c r="I403" s="36" t="s">
        <v>3</v>
      </c>
    </row>
    <row r="404" spans="1:10" customFormat="1" ht="14.25" customHeight="1" x14ac:dyDescent="0.2">
      <c r="A404" s="37" t="s">
        <v>48</v>
      </c>
      <c r="B404" s="14" t="s">
        <v>572</v>
      </c>
      <c r="C404" s="14"/>
      <c r="D404" s="14"/>
      <c r="E404" s="14"/>
      <c r="F404" s="14"/>
      <c r="G404" s="15">
        <v>5</v>
      </c>
      <c r="H404" s="15">
        <v>5</v>
      </c>
      <c r="I404" s="15" t="s">
        <v>3</v>
      </c>
    </row>
    <row r="405" spans="1:10" customFormat="1" ht="14.25" customHeight="1" x14ac:dyDescent="0.2">
      <c r="A405" s="24" t="s">
        <v>49</v>
      </c>
      <c r="B405" s="14" t="s">
        <v>572</v>
      </c>
      <c r="C405" s="14"/>
      <c r="D405" s="14"/>
      <c r="E405" s="14"/>
      <c r="F405" s="15"/>
      <c r="G405" s="15">
        <v>2</v>
      </c>
      <c r="H405" s="15">
        <v>11</v>
      </c>
      <c r="I405" s="15" t="s">
        <v>3</v>
      </c>
    </row>
    <row r="406" spans="1:10" customFormat="1" ht="14.25" customHeight="1" x14ac:dyDescent="0.2">
      <c r="A406" s="24" t="s">
        <v>50</v>
      </c>
      <c r="B406" s="14" t="s">
        <v>572</v>
      </c>
      <c r="C406" s="14"/>
      <c r="D406" s="14"/>
      <c r="E406" s="14"/>
      <c r="F406" s="15"/>
      <c r="G406" s="15" t="s">
        <v>3</v>
      </c>
      <c r="H406" s="15" t="s">
        <v>3</v>
      </c>
      <c r="I406" s="15" t="s">
        <v>3</v>
      </c>
    </row>
    <row r="407" spans="1:10" customFormat="1" ht="14.25" customHeight="1" x14ac:dyDescent="0.2">
      <c r="A407" s="37" t="s">
        <v>51</v>
      </c>
      <c r="B407" s="14" t="s">
        <v>572</v>
      </c>
      <c r="C407" s="14"/>
      <c r="D407" s="14"/>
      <c r="E407" s="14"/>
      <c r="F407" s="15"/>
      <c r="G407" s="15" t="s">
        <v>3</v>
      </c>
      <c r="H407" s="15" t="s">
        <v>3</v>
      </c>
      <c r="I407" s="15" t="s">
        <v>3</v>
      </c>
    </row>
    <row r="408" spans="1:10" customFormat="1" ht="14.25" customHeight="1" x14ac:dyDescent="0.2">
      <c r="A408" s="37" t="s">
        <v>45</v>
      </c>
      <c r="B408" s="14" t="s">
        <v>572</v>
      </c>
      <c r="C408" s="14"/>
      <c r="D408" s="14"/>
      <c r="E408" s="14"/>
      <c r="F408" s="15"/>
      <c r="G408" s="15" t="s">
        <v>3</v>
      </c>
      <c r="H408" s="15" t="s">
        <v>3</v>
      </c>
      <c r="I408" s="15" t="s">
        <v>3</v>
      </c>
    </row>
    <row r="409" spans="1:10" customFormat="1" ht="14.25" customHeight="1" x14ac:dyDescent="0.2">
      <c r="A409" s="209" t="s">
        <v>46</v>
      </c>
      <c r="B409" s="176" t="s">
        <v>572</v>
      </c>
      <c r="C409" s="176"/>
      <c r="D409" s="176"/>
      <c r="E409" s="176"/>
      <c r="F409" s="210"/>
      <c r="G409" s="15" t="s">
        <v>3</v>
      </c>
      <c r="H409" s="15" t="s">
        <v>3</v>
      </c>
      <c r="I409" s="15" t="s">
        <v>3</v>
      </c>
    </row>
    <row r="410" spans="1:10" customFormat="1" ht="14.25" customHeight="1" x14ac:dyDescent="0.2">
      <c r="A410" s="19" t="s">
        <v>234</v>
      </c>
      <c r="B410" t="s">
        <v>572</v>
      </c>
      <c r="F410" s="5"/>
      <c r="G410" s="5" t="s">
        <v>3</v>
      </c>
      <c r="H410" s="15" t="s">
        <v>3</v>
      </c>
      <c r="I410" s="5" t="s">
        <v>3</v>
      </c>
    </row>
    <row r="411" spans="1:10" customFormat="1" ht="14.25" customHeight="1" x14ac:dyDescent="0.25">
      <c r="A411" s="26" t="s">
        <v>4</v>
      </c>
      <c r="B411" s="9"/>
      <c r="C411" s="9"/>
      <c r="D411" s="9"/>
      <c r="E411" s="9"/>
      <c r="F411" s="10"/>
      <c r="G411" s="10">
        <v>14</v>
      </c>
      <c r="H411" s="121">
        <f>SUM(H403:H410)</f>
        <v>29</v>
      </c>
      <c r="I411" s="10">
        <f>SUM(I403:I410)</f>
        <v>0</v>
      </c>
    </row>
    <row r="412" spans="1:10" customFormat="1" ht="14.25" customHeight="1" x14ac:dyDescent="0.25">
      <c r="A412" s="31"/>
      <c r="F412" s="25"/>
      <c r="G412" s="25"/>
      <c r="H412" s="132"/>
    </row>
    <row r="414" spans="1:10" customFormat="1" ht="28.5" customHeight="1" x14ac:dyDescent="0.2">
      <c r="A414" s="314" t="s">
        <v>612</v>
      </c>
      <c r="B414" s="314"/>
      <c r="C414" s="314"/>
      <c r="D414" s="314"/>
    </row>
    <row r="415" spans="1:10" customFormat="1" ht="14.25" customHeight="1" x14ac:dyDescent="0.25">
      <c r="A415" s="13">
        <v>2025</v>
      </c>
      <c r="B415" s="13">
        <v>2024</v>
      </c>
      <c r="C415" s="217" t="s">
        <v>4</v>
      </c>
    </row>
    <row r="416" spans="1:10" customFormat="1" ht="14.25" customHeight="1" x14ac:dyDescent="0.25">
      <c r="A416" s="266">
        <v>9</v>
      </c>
      <c r="B416" s="266">
        <v>1</v>
      </c>
      <c r="C416" s="274">
        <v>10</v>
      </c>
    </row>
    <row r="417" spans="1:9" customFormat="1" ht="14.25" customHeight="1" x14ac:dyDescent="0.25">
      <c r="A417" s="99"/>
      <c r="B417" s="25"/>
    </row>
    <row r="419" spans="1:9" ht="14.25" customHeight="1" x14ac:dyDescent="0.25">
      <c r="A419" s="330" t="s">
        <v>94</v>
      </c>
      <c r="B419" s="285"/>
      <c r="C419" s="285"/>
      <c r="D419" s="285"/>
      <c r="E419" s="285"/>
      <c r="F419" s="285"/>
      <c r="G419" s="133"/>
      <c r="H419" s="134"/>
      <c r="I419" s="133"/>
    </row>
    <row r="420" spans="1:9" ht="14.25" customHeight="1" x14ac:dyDescent="0.25">
      <c r="A420" s="20"/>
      <c r="B420" s="20"/>
      <c r="C420" s="20"/>
      <c r="D420" s="20"/>
      <c r="E420" s="20"/>
      <c r="F420" s="20"/>
      <c r="G420" s="3"/>
      <c r="H420" s="43"/>
      <c r="I420" s="3"/>
    </row>
    <row r="421" spans="1:9" ht="14.25" customHeight="1" x14ac:dyDescent="0.25">
      <c r="A421" s="98" t="s">
        <v>344</v>
      </c>
      <c r="B421" s="98"/>
      <c r="C421" s="98"/>
      <c r="D421" s="98"/>
      <c r="E421" s="98"/>
      <c r="F421" s="98"/>
      <c r="G421" s="98"/>
      <c r="H421" s="98"/>
      <c r="I421" s="98"/>
    </row>
    <row r="422" spans="1:9" ht="14.25" customHeight="1" x14ac:dyDescent="0.25">
      <c r="A422" s="29"/>
      <c r="B422" s="29"/>
      <c r="C422" s="29"/>
      <c r="D422" s="29"/>
      <c r="E422" s="29"/>
      <c r="F422" s="29"/>
      <c r="G422" s="45">
        <v>2025</v>
      </c>
      <c r="H422" s="45">
        <v>2024</v>
      </c>
      <c r="I422" s="45">
        <v>2023</v>
      </c>
    </row>
    <row r="423" spans="1:9" ht="14.25" customHeight="1" x14ac:dyDescent="0.2">
      <c r="A423" s="13" t="s">
        <v>0</v>
      </c>
      <c r="B423" s="16"/>
      <c r="C423" s="16"/>
      <c r="D423" s="16"/>
      <c r="E423" s="16"/>
      <c r="F423" s="16"/>
      <c r="G423" s="27" t="s">
        <v>3</v>
      </c>
      <c r="H423" s="24" t="s">
        <v>721</v>
      </c>
      <c r="I423" s="27" t="s">
        <v>3</v>
      </c>
    </row>
    <row r="424" spans="1:9" ht="14.25" customHeight="1" x14ac:dyDescent="0.2">
      <c r="A424" t="s">
        <v>53</v>
      </c>
      <c r="G424" s="5">
        <v>3</v>
      </c>
      <c r="H424" s="5" t="s">
        <v>3</v>
      </c>
      <c r="I424" s="5" t="s">
        <v>3</v>
      </c>
    </row>
    <row r="425" spans="1:9" ht="14.25" customHeight="1" x14ac:dyDescent="0.25">
      <c r="A425" s="8" t="s">
        <v>4</v>
      </c>
      <c r="B425" s="12"/>
      <c r="C425" s="12"/>
      <c r="D425" s="12"/>
      <c r="E425" s="12"/>
      <c r="F425" s="12"/>
      <c r="G425" s="10">
        <v>3</v>
      </c>
      <c r="H425" s="10">
        <v>3</v>
      </c>
      <c r="I425" s="10" t="s">
        <v>3</v>
      </c>
    </row>
    <row r="426" spans="1:9" ht="14.25" customHeight="1" x14ac:dyDescent="0.25">
      <c r="A426" s="1"/>
      <c r="G426" s="1"/>
      <c r="H426" s="25"/>
      <c r="I426" s="1"/>
    </row>
    <row r="427" spans="1:9" ht="14.25" customHeight="1" x14ac:dyDescent="0.2">
      <c r="H427" s="69"/>
    </row>
    <row r="428" spans="1:9" ht="14.25" customHeight="1" x14ac:dyDescent="0.25">
      <c r="A428" s="75" t="s">
        <v>54</v>
      </c>
      <c r="B428" s="133"/>
      <c r="C428" s="133"/>
      <c r="D428" s="133"/>
      <c r="E428" s="133"/>
      <c r="F428" s="133"/>
      <c r="G428" s="75"/>
      <c r="H428" s="137"/>
      <c r="I428" s="75"/>
    </row>
    <row r="429" spans="1:9" ht="14.25" customHeight="1" x14ac:dyDescent="0.25">
      <c r="A429" s="29"/>
      <c r="B429" s="29"/>
      <c r="C429" s="29"/>
      <c r="D429" s="29"/>
      <c r="E429" s="29"/>
      <c r="F429" s="29"/>
      <c r="G429" s="45">
        <v>2025</v>
      </c>
      <c r="H429" s="45">
        <v>2024</v>
      </c>
      <c r="I429" s="45">
        <v>2023</v>
      </c>
    </row>
    <row r="430" spans="1:9" ht="14.25" customHeight="1" x14ac:dyDescent="0.2">
      <c r="A430" s="13" t="s">
        <v>7</v>
      </c>
      <c r="B430" s="16"/>
      <c r="C430" s="16"/>
      <c r="D430" s="16"/>
      <c r="E430" s="16"/>
      <c r="F430" s="16"/>
      <c r="G430" s="27" t="s">
        <v>3</v>
      </c>
      <c r="H430" s="27" t="s">
        <v>3</v>
      </c>
      <c r="I430" s="27" t="s">
        <v>3</v>
      </c>
    </row>
    <row r="431" spans="1:9" ht="14.25" customHeight="1" x14ac:dyDescent="0.2">
      <c r="A431" s="14" t="s">
        <v>8</v>
      </c>
      <c r="B431" s="17"/>
      <c r="C431" s="17"/>
      <c r="D431" s="17"/>
      <c r="E431" s="17"/>
      <c r="F431" s="17"/>
      <c r="G431" s="15" t="s">
        <v>3</v>
      </c>
      <c r="H431" s="15" t="s">
        <v>3</v>
      </c>
      <c r="I431" s="15" t="s">
        <v>3</v>
      </c>
    </row>
    <row r="432" spans="1:9" ht="14.25" customHeight="1" x14ac:dyDescent="0.2">
      <c r="A432" s="14" t="s">
        <v>9</v>
      </c>
      <c r="B432" s="17"/>
      <c r="C432" s="17"/>
      <c r="D432" s="17"/>
      <c r="E432" s="17"/>
      <c r="F432" s="17"/>
      <c r="G432" s="15">
        <v>1</v>
      </c>
      <c r="H432" s="15">
        <v>3</v>
      </c>
      <c r="I432" s="15" t="s">
        <v>3</v>
      </c>
    </row>
    <row r="433" spans="1:10" ht="14.25" customHeight="1" x14ac:dyDescent="0.2">
      <c r="A433" s="14" t="s">
        <v>11</v>
      </c>
      <c r="B433" s="17"/>
      <c r="C433" s="17"/>
      <c r="D433" s="17"/>
      <c r="E433" s="17"/>
      <c r="F433" s="17"/>
      <c r="G433" s="15" t="s">
        <v>3</v>
      </c>
      <c r="H433" s="15" t="s">
        <v>3</v>
      </c>
      <c r="I433" s="15" t="s">
        <v>3</v>
      </c>
    </row>
    <row r="434" spans="1:10" ht="14.25" customHeight="1" x14ac:dyDescent="0.2">
      <c r="A434" s="14" t="s">
        <v>76</v>
      </c>
      <c r="B434" s="17"/>
      <c r="C434" s="17"/>
      <c r="D434" s="17"/>
      <c r="E434" s="17"/>
      <c r="F434" s="17"/>
      <c r="G434" s="15" t="s">
        <v>3</v>
      </c>
      <c r="H434" s="15" t="s">
        <v>3</v>
      </c>
      <c r="I434" s="15" t="s">
        <v>3</v>
      </c>
    </row>
    <row r="435" spans="1:10" ht="14.25" customHeight="1" x14ac:dyDescent="0.2">
      <c r="A435" t="s">
        <v>17</v>
      </c>
      <c r="G435" s="5">
        <v>2</v>
      </c>
      <c r="H435" s="5" t="s">
        <v>3</v>
      </c>
      <c r="I435" s="5" t="s">
        <v>3</v>
      </c>
    </row>
    <row r="436" spans="1:10" ht="14.25" customHeight="1" x14ac:dyDescent="0.25">
      <c r="A436" s="8" t="s">
        <v>4</v>
      </c>
      <c r="B436" s="12"/>
      <c r="C436" s="12"/>
      <c r="D436" s="12"/>
      <c r="E436" s="12"/>
      <c r="F436" s="12"/>
      <c r="G436" s="10">
        <v>3</v>
      </c>
      <c r="H436" s="10">
        <v>3</v>
      </c>
      <c r="I436" s="10" t="s">
        <v>3</v>
      </c>
    </row>
    <row r="438" spans="1:10" ht="29.3" customHeight="1" x14ac:dyDescent="0.2">
      <c r="A438" s="304" t="s">
        <v>720</v>
      </c>
      <c r="B438" s="304"/>
      <c r="C438" s="304"/>
      <c r="D438" s="304"/>
      <c r="E438" s="304"/>
      <c r="F438" s="304"/>
      <c r="G438" s="304"/>
      <c r="H438" s="304"/>
      <c r="I438" s="304"/>
      <c r="J438"/>
    </row>
    <row r="439" spans="1:10" ht="14.25" customHeight="1" x14ac:dyDescent="0.2">
      <c r="A439" s="21"/>
      <c r="B439" s="21"/>
      <c r="C439" s="21"/>
      <c r="D439" s="21"/>
      <c r="E439" s="21"/>
      <c r="F439" s="21"/>
      <c r="G439" s="21"/>
      <c r="H439" s="21"/>
      <c r="I439" s="21"/>
      <c r="J439" s="21"/>
    </row>
    <row r="441" spans="1:10" ht="14.25" customHeight="1" x14ac:dyDescent="0.25">
      <c r="A441" s="75" t="s">
        <v>95</v>
      </c>
      <c r="B441" s="133"/>
      <c r="C441" s="133"/>
      <c r="D441" s="133"/>
      <c r="E441" s="133"/>
      <c r="F441" s="133"/>
      <c r="G441" s="133"/>
      <c r="H441" s="134"/>
      <c r="I441" s="133"/>
    </row>
    <row r="442" spans="1:10" ht="14.25" customHeight="1" x14ac:dyDescent="0.25">
      <c r="A442" s="29"/>
      <c r="B442" s="29"/>
      <c r="C442" s="29"/>
      <c r="D442" s="29"/>
      <c r="E442" s="29"/>
      <c r="F442" s="29"/>
      <c r="G442" s="45">
        <v>2025</v>
      </c>
      <c r="H442" s="45">
        <v>2024</v>
      </c>
      <c r="I442" s="45">
        <v>2023</v>
      </c>
    </row>
    <row r="443" spans="1:10" ht="14.25" customHeight="1" x14ac:dyDescent="0.2">
      <c r="A443" s="13" t="s">
        <v>56</v>
      </c>
      <c r="B443" s="16"/>
      <c r="C443" s="16"/>
      <c r="D443" s="16"/>
      <c r="E443" s="16"/>
      <c r="F443" s="16"/>
      <c r="G443" s="32" t="s">
        <v>3</v>
      </c>
      <c r="H443" s="32" t="s">
        <v>3</v>
      </c>
      <c r="I443" s="32" t="s">
        <v>3</v>
      </c>
    </row>
    <row r="444" spans="1:10" ht="14.25" customHeight="1" x14ac:dyDescent="0.2">
      <c r="A444" s="39" t="s">
        <v>57</v>
      </c>
      <c r="B444" s="40"/>
      <c r="C444" s="40"/>
      <c r="D444" s="40"/>
      <c r="E444" s="40"/>
      <c r="F444" s="40"/>
      <c r="G444" s="41" t="s">
        <v>3</v>
      </c>
      <c r="H444" s="41" t="s">
        <v>3</v>
      </c>
      <c r="I444" s="41" t="s">
        <v>3</v>
      </c>
    </row>
    <row r="445" spans="1:10" ht="14.25" customHeight="1" x14ac:dyDescent="0.25">
      <c r="A445" s="4" t="s">
        <v>4</v>
      </c>
      <c r="B445" s="4"/>
      <c r="C445" s="4"/>
      <c r="D445" s="4"/>
      <c r="E445" s="4"/>
      <c r="F445" s="4"/>
      <c r="G445" s="42" t="s">
        <v>3</v>
      </c>
      <c r="H445" s="42" t="s">
        <v>3</v>
      </c>
      <c r="I445" s="42" t="s">
        <v>3</v>
      </c>
    </row>
    <row r="449" spans="1:10" ht="14.25" customHeight="1" x14ac:dyDescent="0.25">
      <c r="A449" s="144" t="s">
        <v>96</v>
      </c>
      <c r="B449"/>
      <c r="C449"/>
      <c r="D449"/>
      <c r="E449"/>
      <c r="F449"/>
      <c r="G449"/>
      <c r="H449" s="151"/>
      <c r="I449" s="151"/>
      <c r="J449" s="151"/>
    </row>
    <row r="450" spans="1:10" ht="14.25" customHeight="1" x14ac:dyDescent="0.25">
      <c r="A450" s="3"/>
    </row>
    <row r="451" spans="1:10" ht="14.25" customHeight="1" x14ac:dyDescent="0.25">
      <c r="A451" s="330" t="s">
        <v>97</v>
      </c>
      <c r="B451" s="285"/>
      <c r="C451" s="285"/>
      <c r="D451" s="285"/>
      <c r="E451" s="285"/>
      <c r="F451" s="285"/>
      <c r="G451" s="152"/>
      <c r="H451" s="152"/>
      <c r="I451" s="152"/>
    </row>
    <row r="452" spans="1:10" ht="14.25" customHeight="1" x14ac:dyDescent="0.25">
      <c r="A452" s="3"/>
      <c r="H452" s="69"/>
    </row>
    <row r="453" spans="1:10" ht="14.25" customHeight="1" x14ac:dyDescent="0.25">
      <c r="A453" s="152" t="s">
        <v>98</v>
      </c>
      <c r="B453" s="152"/>
      <c r="C453" s="152"/>
      <c r="D453" s="152"/>
      <c r="E453" s="152"/>
      <c r="F453" s="152"/>
      <c r="G453" s="133"/>
      <c r="H453" s="134"/>
      <c r="I453" s="133"/>
    </row>
    <row r="454" spans="1:10" ht="14.25" customHeight="1" x14ac:dyDescent="0.25">
      <c r="A454" s="29"/>
      <c r="B454" s="29"/>
      <c r="C454" s="29"/>
      <c r="D454" s="29"/>
      <c r="E454" s="29"/>
      <c r="F454" s="29"/>
      <c r="G454" s="45">
        <v>2025</v>
      </c>
      <c r="H454" s="45">
        <v>2024</v>
      </c>
      <c r="I454" s="45">
        <v>2023</v>
      </c>
    </row>
    <row r="455" spans="1:10" ht="14.25" customHeight="1" x14ac:dyDescent="0.2">
      <c r="A455" s="22" t="s">
        <v>0</v>
      </c>
      <c r="B455" s="155"/>
      <c r="C455" s="155"/>
      <c r="D455" s="155"/>
      <c r="E455" s="155"/>
      <c r="F455" s="155"/>
      <c r="G455" s="13">
        <v>36</v>
      </c>
      <c r="H455" s="32">
        <v>46</v>
      </c>
      <c r="I455" s="13">
        <v>39</v>
      </c>
    </row>
    <row r="456" spans="1:10" ht="14.25" customHeight="1" x14ac:dyDescent="0.2">
      <c r="A456" s="157" t="s">
        <v>1</v>
      </c>
      <c r="B456" s="157"/>
      <c r="C456" s="157"/>
      <c r="D456" s="157"/>
      <c r="E456" s="157"/>
      <c r="F456" s="157"/>
      <c r="G456">
        <v>107</v>
      </c>
      <c r="H456" s="33">
        <v>123</v>
      </c>
      <c r="I456">
        <v>110</v>
      </c>
    </row>
    <row r="457" spans="1:10" ht="14.25" customHeight="1" x14ac:dyDescent="0.25">
      <c r="A457" s="156" t="s">
        <v>4</v>
      </c>
      <c r="B457" s="156"/>
      <c r="C457" s="156"/>
      <c r="D457" s="156"/>
      <c r="E457" s="156"/>
      <c r="F457" s="156"/>
      <c r="G457" s="8">
        <v>143</v>
      </c>
      <c r="H457" s="42">
        <v>169</v>
      </c>
      <c r="I457" s="8">
        <v>149</v>
      </c>
    </row>
    <row r="458" spans="1:10" ht="14.25" customHeight="1" x14ac:dyDescent="0.25">
      <c r="A458" s="20"/>
      <c r="B458" s="20"/>
      <c r="C458" s="20"/>
      <c r="D458" s="20"/>
      <c r="E458" s="20"/>
      <c r="F458" s="20"/>
      <c r="G458" s="1"/>
      <c r="H458" s="43"/>
      <c r="I458" s="1"/>
    </row>
    <row r="459" spans="1:10" ht="14.25" customHeight="1" x14ac:dyDescent="0.25">
      <c r="A459" s="20"/>
      <c r="B459" s="20"/>
      <c r="C459" s="20"/>
      <c r="D459" s="20"/>
      <c r="E459" s="20"/>
      <c r="F459" s="20"/>
      <c r="G459" s="1"/>
      <c r="H459" s="43"/>
      <c r="I459" s="1"/>
    </row>
    <row r="460" spans="1:10" ht="14.25" customHeight="1" x14ac:dyDescent="0.25">
      <c r="A460" s="75" t="s">
        <v>99</v>
      </c>
      <c r="B460" s="133"/>
      <c r="C460" s="133"/>
      <c r="D460" s="133"/>
      <c r="E460" s="133"/>
      <c r="F460" s="133"/>
      <c r="G460" s="133"/>
      <c r="H460" s="134"/>
      <c r="I460" s="133"/>
    </row>
    <row r="461" spans="1:10" ht="14.25" customHeight="1" x14ac:dyDescent="0.25">
      <c r="A461" s="29"/>
      <c r="B461" s="29"/>
      <c r="C461" s="29"/>
      <c r="D461" s="29"/>
      <c r="E461" s="29"/>
      <c r="F461" s="29"/>
      <c r="G461" s="45">
        <v>2025</v>
      </c>
      <c r="H461" s="45">
        <v>2024</v>
      </c>
      <c r="I461" s="45">
        <v>2023</v>
      </c>
    </row>
    <row r="462" spans="1:10" ht="14.25" customHeight="1" x14ac:dyDescent="0.2">
      <c r="A462" s="13" t="s">
        <v>7</v>
      </c>
      <c r="B462" s="16"/>
      <c r="C462" s="16"/>
      <c r="D462" s="16"/>
      <c r="E462" s="16"/>
      <c r="F462" s="16"/>
      <c r="G462" s="13">
        <v>13</v>
      </c>
      <c r="H462" s="32">
        <v>23</v>
      </c>
      <c r="I462" s="13">
        <v>12</v>
      </c>
    </row>
    <row r="463" spans="1:10" ht="14.25" customHeight="1" x14ac:dyDescent="0.2">
      <c r="A463" s="14" t="s">
        <v>8</v>
      </c>
      <c r="B463" s="17"/>
      <c r="C463" s="17"/>
      <c r="D463" s="17"/>
      <c r="E463" s="17"/>
      <c r="F463" s="17"/>
      <c r="G463" s="14">
        <v>19</v>
      </c>
      <c r="H463" s="33">
        <v>12</v>
      </c>
      <c r="I463" s="14">
        <v>13</v>
      </c>
    </row>
    <row r="464" spans="1:10" ht="14.25" customHeight="1" x14ac:dyDescent="0.2">
      <c r="A464" s="14" t="s">
        <v>9</v>
      </c>
      <c r="B464" s="17"/>
      <c r="C464" s="17"/>
      <c r="D464" s="17"/>
      <c r="E464" s="17"/>
      <c r="F464" s="17"/>
      <c r="G464" s="14">
        <v>27</v>
      </c>
      <c r="H464" s="33">
        <v>52</v>
      </c>
      <c r="I464" s="14">
        <v>45</v>
      </c>
    </row>
    <row r="465" spans="1:9" ht="14.25" customHeight="1" x14ac:dyDescent="0.2">
      <c r="A465" s="14" t="s">
        <v>11</v>
      </c>
      <c r="B465" s="17"/>
      <c r="C465" s="17"/>
      <c r="D465" s="17"/>
      <c r="E465" s="17"/>
      <c r="F465" s="17"/>
      <c r="G465" s="14">
        <v>45</v>
      </c>
      <c r="H465" s="33">
        <v>34</v>
      </c>
      <c r="I465" s="14">
        <v>27</v>
      </c>
    </row>
    <row r="466" spans="1:9" ht="14.25" customHeight="1" x14ac:dyDescent="0.2">
      <c r="A466" s="14" t="s">
        <v>100</v>
      </c>
      <c r="B466" s="17"/>
      <c r="C466" s="17"/>
      <c r="D466" s="17"/>
      <c r="E466" s="17"/>
      <c r="F466" s="17"/>
      <c r="G466" s="15">
        <v>4</v>
      </c>
      <c r="H466" s="33">
        <v>3</v>
      </c>
      <c r="I466" s="15" t="s">
        <v>3</v>
      </c>
    </row>
    <row r="467" spans="1:9" ht="14.25" customHeight="1" x14ac:dyDescent="0.2">
      <c r="A467" s="14" t="s">
        <v>12</v>
      </c>
      <c r="B467" s="17"/>
      <c r="C467" s="17"/>
      <c r="D467" s="17"/>
      <c r="E467" s="17"/>
      <c r="F467" s="17"/>
      <c r="G467" s="15">
        <v>3</v>
      </c>
      <c r="H467" s="33">
        <v>9</v>
      </c>
      <c r="I467" s="15">
        <v>6</v>
      </c>
    </row>
    <row r="468" spans="1:9" ht="14.25" customHeight="1" x14ac:dyDescent="0.2">
      <c r="A468" s="14" t="s">
        <v>101</v>
      </c>
      <c r="B468" s="17"/>
      <c r="C468" s="17"/>
      <c r="D468" s="17"/>
      <c r="E468" s="17"/>
      <c r="F468" s="17"/>
      <c r="G468" s="15" t="s">
        <v>3</v>
      </c>
      <c r="H468" s="33" t="s">
        <v>3</v>
      </c>
      <c r="I468" s="15" t="s">
        <v>3</v>
      </c>
    </row>
    <row r="469" spans="1:9" ht="14.25" customHeight="1" x14ac:dyDescent="0.2">
      <c r="A469" t="s">
        <v>15</v>
      </c>
      <c r="G469" s="5" t="s">
        <v>3</v>
      </c>
      <c r="H469" s="69" t="s">
        <v>3</v>
      </c>
      <c r="I469" s="5" t="s">
        <v>3</v>
      </c>
    </row>
    <row r="470" spans="1:9" ht="14.25" customHeight="1" x14ac:dyDescent="0.25">
      <c r="A470" s="8" t="s">
        <v>4</v>
      </c>
      <c r="B470" s="12"/>
      <c r="C470" s="12"/>
      <c r="D470" s="12"/>
      <c r="E470" s="12"/>
      <c r="F470" s="12"/>
      <c r="G470" s="8">
        <v>111</v>
      </c>
      <c r="H470" s="42">
        <v>133</v>
      </c>
      <c r="I470" s="8">
        <v>103</v>
      </c>
    </row>
    <row r="471" spans="1:9" ht="14.25" customHeight="1" x14ac:dyDescent="0.2">
      <c r="A471"/>
      <c r="G471"/>
      <c r="H471" s="69"/>
      <c r="I471"/>
    </row>
    <row r="472" spans="1:9" ht="14.25" customHeight="1" x14ac:dyDescent="0.2">
      <c r="A472" t="s">
        <v>17</v>
      </c>
      <c r="G472">
        <v>32</v>
      </c>
      <c r="H472" s="69">
        <v>36</v>
      </c>
      <c r="I472">
        <v>46</v>
      </c>
    </row>
    <row r="473" spans="1:9" ht="14.25" customHeight="1" x14ac:dyDescent="0.25">
      <c r="A473" s="8" t="s">
        <v>4</v>
      </c>
      <c r="B473" s="4"/>
      <c r="C473" s="4"/>
      <c r="D473" s="4"/>
      <c r="E473" s="4"/>
      <c r="F473" s="4"/>
      <c r="G473" s="8">
        <v>143</v>
      </c>
      <c r="H473" s="42">
        <v>169</v>
      </c>
      <c r="I473" s="8">
        <v>149</v>
      </c>
    </row>
    <row r="476" spans="1:9" ht="14.25" customHeight="1" x14ac:dyDescent="0.25">
      <c r="A476" s="98" t="s">
        <v>102</v>
      </c>
      <c r="B476" s="98"/>
      <c r="C476" s="98"/>
      <c r="D476" s="98"/>
      <c r="E476" s="98"/>
      <c r="F476" s="98"/>
      <c r="G476" s="75"/>
      <c r="H476" s="137"/>
      <c r="I476" s="75"/>
    </row>
    <row r="477" spans="1:9" ht="14.25" customHeight="1" x14ac:dyDescent="0.25">
      <c r="A477" s="29"/>
      <c r="B477" s="29"/>
      <c r="C477" s="29"/>
      <c r="D477" s="29"/>
      <c r="E477" s="29"/>
      <c r="F477" s="29"/>
      <c r="G477" s="45">
        <v>2025</v>
      </c>
      <c r="H477" s="45">
        <v>2024</v>
      </c>
      <c r="I477" s="45">
        <v>2023</v>
      </c>
    </row>
    <row r="478" spans="1:9" ht="14.25" customHeight="1" x14ac:dyDescent="0.2">
      <c r="A478" s="173" t="s">
        <v>103</v>
      </c>
      <c r="B478" s="173"/>
      <c r="C478" s="173"/>
      <c r="D478" s="173"/>
      <c r="E478" s="173"/>
      <c r="F478" s="173"/>
      <c r="G478" s="34"/>
      <c r="H478" s="38"/>
      <c r="I478" s="34"/>
    </row>
    <row r="479" spans="1:9" ht="14.25" customHeight="1" x14ac:dyDescent="0.2">
      <c r="A479" s="176" t="s">
        <v>104</v>
      </c>
      <c r="B479" s="171"/>
      <c r="C479" s="171"/>
      <c r="D479" s="171"/>
      <c r="E479" s="171"/>
      <c r="F479" s="171"/>
      <c r="G479" s="171"/>
      <c r="H479" s="177"/>
      <c r="I479" s="171"/>
    </row>
    <row r="480" spans="1:9" ht="14.25" customHeight="1" x14ac:dyDescent="0.2">
      <c r="A480" s="178" t="s">
        <v>524</v>
      </c>
      <c r="C480" s="16"/>
      <c r="D480" s="16"/>
      <c r="E480" s="16"/>
      <c r="F480" s="16"/>
      <c r="G480" s="16"/>
      <c r="H480" s="32"/>
      <c r="I480" s="16"/>
    </row>
    <row r="481" spans="1:9" ht="14.25" customHeight="1" x14ac:dyDescent="0.2">
      <c r="A481" s="179" t="s">
        <v>531</v>
      </c>
      <c r="B481" s="175"/>
      <c r="C481" s="17"/>
      <c r="D481" s="17"/>
      <c r="E481" s="17"/>
      <c r="F481" s="17"/>
      <c r="G481" s="15">
        <v>2</v>
      </c>
      <c r="H481" s="33">
        <v>9</v>
      </c>
      <c r="I481" s="15">
        <v>1</v>
      </c>
    </row>
    <row r="482" spans="1:9" ht="14.25" customHeight="1" x14ac:dyDescent="0.2">
      <c r="A482" s="179" t="s">
        <v>532</v>
      </c>
      <c r="B482" s="175"/>
      <c r="C482" s="17"/>
      <c r="D482" s="17"/>
      <c r="E482" s="17"/>
      <c r="F482" s="17"/>
      <c r="G482" s="15">
        <v>6</v>
      </c>
      <c r="H482" s="33">
        <v>10</v>
      </c>
      <c r="I482" s="15">
        <v>4</v>
      </c>
    </row>
    <row r="483" spans="1:9" ht="14.25" customHeight="1" x14ac:dyDescent="0.2">
      <c r="A483" s="179" t="s">
        <v>533</v>
      </c>
      <c r="B483" s="175"/>
      <c r="C483" s="17"/>
      <c r="D483" s="17"/>
      <c r="E483" s="17"/>
      <c r="F483" s="17"/>
      <c r="G483" s="15">
        <v>6</v>
      </c>
      <c r="H483" s="33">
        <v>6</v>
      </c>
      <c r="I483" s="15">
        <v>9</v>
      </c>
    </row>
    <row r="484" spans="1:9" ht="14.25" customHeight="1" x14ac:dyDescent="0.2">
      <c r="A484" s="178" t="s">
        <v>525</v>
      </c>
      <c r="B484" s="16"/>
      <c r="C484" s="17"/>
      <c r="D484" s="17"/>
      <c r="E484" s="17"/>
      <c r="F484" s="17"/>
      <c r="G484" s="15">
        <v>4</v>
      </c>
      <c r="H484" s="33">
        <v>7</v>
      </c>
      <c r="I484" s="15">
        <v>4</v>
      </c>
    </row>
    <row r="485" spans="1:9" ht="14.25" customHeight="1" x14ac:dyDescent="0.2">
      <c r="A485" s="178" t="s">
        <v>526</v>
      </c>
      <c r="B485" s="17"/>
      <c r="C485" s="17"/>
      <c r="D485" s="17"/>
      <c r="E485" s="17"/>
      <c r="F485" s="17"/>
      <c r="G485" s="15">
        <v>48</v>
      </c>
      <c r="H485" s="33">
        <v>31</v>
      </c>
      <c r="I485" s="15">
        <v>24</v>
      </c>
    </row>
    <row r="486" spans="1:9" ht="14.25" customHeight="1" x14ac:dyDescent="0.2">
      <c r="A486" s="178" t="s">
        <v>527</v>
      </c>
      <c r="B486" s="17"/>
      <c r="C486" s="17"/>
      <c r="D486" s="17"/>
      <c r="E486" s="17"/>
      <c r="F486" s="17"/>
      <c r="G486" s="15">
        <v>24</v>
      </c>
      <c r="H486" s="33">
        <v>40</v>
      </c>
      <c r="I486" s="15">
        <v>22</v>
      </c>
    </row>
    <row r="487" spans="1:9" ht="26.2" customHeight="1" x14ac:dyDescent="0.2">
      <c r="A487" s="329" t="s">
        <v>528</v>
      </c>
      <c r="B487" s="313"/>
      <c r="C487" s="313"/>
      <c r="D487" s="313"/>
      <c r="E487" s="313"/>
      <c r="F487" s="313"/>
      <c r="G487" s="15">
        <v>9</v>
      </c>
      <c r="H487" s="33">
        <v>10</v>
      </c>
      <c r="I487" s="15">
        <v>9</v>
      </c>
    </row>
    <row r="488" spans="1:9" ht="14.25" customHeight="1" x14ac:dyDescent="0.2">
      <c r="A488" s="178" t="s">
        <v>529</v>
      </c>
      <c r="B488" s="17"/>
      <c r="C488" s="17"/>
      <c r="D488" s="17"/>
      <c r="E488" s="17"/>
      <c r="F488" s="17"/>
      <c r="G488" s="15">
        <v>2</v>
      </c>
      <c r="H488" s="33">
        <v>2</v>
      </c>
      <c r="I488" s="15">
        <v>5</v>
      </c>
    </row>
    <row r="489" spans="1:9" ht="14.25" customHeight="1" x14ac:dyDescent="0.2">
      <c r="A489" s="180" t="s">
        <v>530</v>
      </c>
      <c r="B489" s="40"/>
      <c r="C489" s="40"/>
      <c r="D489" s="40"/>
      <c r="E489" s="40"/>
      <c r="F489" s="40"/>
      <c r="G489" s="181" t="s">
        <v>3</v>
      </c>
      <c r="H489" s="41" t="s">
        <v>3</v>
      </c>
      <c r="I489" s="181" t="s">
        <v>3</v>
      </c>
    </row>
    <row r="490" spans="1:9" ht="14.25" customHeight="1" x14ac:dyDescent="0.2">
      <c r="A490" s="182" t="s">
        <v>105</v>
      </c>
      <c r="B490" s="175"/>
      <c r="C490" s="175"/>
      <c r="D490" s="175"/>
      <c r="E490" s="175"/>
      <c r="F490" s="175"/>
      <c r="G490" s="241"/>
      <c r="H490" s="183"/>
      <c r="I490" s="241"/>
    </row>
    <row r="491" spans="1:9" ht="14.25" customHeight="1" x14ac:dyDescent="0.2">
      <c r="A491" s="178" t="s">
        <v>534</v>
      </c>
      <c r="B491" s="175"/>
      <c r="C491" s="175"/>
      <c r="D491" s="175"/>
      <c r="E491" s="175"/>
      <c r="F491" s="175"/>
      <c r="G491" s="241">
        <v>1</v>
      </c>
      <c r="H491" s="183">
        <v>5</v>
      </c>
      <c r="I491" s="241">
        <v>4</v>
      </c>
    </row>
    <row r="492" spans="1:9" ht="14.25" customHeight="1" x14ac:dyDescent="0.2">
      <c r="A492" s="178" t="s">
        <v>535</v>
      </c>
      <c r="B492" s="175"/>
      <c r="C492" s="175"/>
      <c r="D492" s="175"/>
      <c r="E492" s="175"/>
      <c r="F492" s="175"/>
      <c r="G492" s="241">
        <v>1</v>
      </c>
      <c r="H492" s="183">
        <v>2</v>
      </c>
      <c r="I492" s="241">
        <v>1</v>
      </c>
    </row>
    <row r="493" spans="1:9" ht="14.25" customHeight="1" x14ac:dyDescent="0.2">
      <c r="A493" s="182" t="s">
        <v>106</v>
      </c>
      <c r="B493" s="175"/>
      <c r="C493" s="175"/>
      <c r="D493" s="175"/>
      <c r="E493" s="175"/>
      <c r="F493" s="175"/>
      <c r="G493" s="241" t="s">
        <v>3</v>
      </c>
      <c r="H493" s="183" t="s">
        <v>3</v>
      </c>
      <c r="I493" s="241" t="s">
        <v>3</v>
      </c>
    </row>
    <row r="494" spans="1:9" ht="14.25" customHeight="1" x14ac:dyDescent="0.2">
      <c r="A494" s="182" t="s">
        <v>107</v>
      </c>
      <c r="B494" s="175"/>
      <c r="C494" s="175"/>
      <c r="D494" s="175"/>
      <c r="E494" s="175"/>
      <c r="F494" s="175"/>
      <c r="G494" s="241"/>
      <c r="H494" s="183"/>
      <c r="I494" s="241"/>
    </row>
    <row r="495" spans="1:9" ht="14.25" customHeight="1" x14ac:dyDescent="0.2">
      <c r="A495" s="178" t="s">
        <v>536</v>
      </c>
      <c r="B495" s="175"/>
      <c r="C495" s="175"/>
      <c r="D495" s="175"/>
      <c r="E495" s="175"/>
      <c r="F495" s="175"/>
      <c r="G495" s="241">
        <v>4</v>
      </c>
      <c r="H495" s="183">
        <v>1</v>
      </c>
      <c r="I495" s="241">
        <v>14</v>
      </c>
    </row>
    <row r="496" spans="1:9" ht="14.25" customHeight="1" x14ac:dyDescent="0.2">
      <c r="A496" s="178" t="s">
        <v>537</v>
      </c>
      <c r="B496" s="184"/>
      <c r="C496" s="184"/>
      <c r="D496" s="184"/>
      <c r="E496" s="184"/>
      <c r="F496" s="184"/>
      <c r="G496" s="242">
        <v>1</v>
      </c>
      <c r="H496" s="185">
        <v>3</v>
      </c>
      <c r="I496" s="242">
        <v>1</v>
      </c>
    </row>
    <row r="497" spans="1:10" ht="14.25" customHeight="1" x14ac:dyDescent="0.2">
      <c r="A497" s="178" t="s">
        <v>533</v>
      </c>
      <c r="G497" s="5">
        <v>3</v>
      </c>
      <c r="H497" s="69">
        <v>7</v>
      </c>
      <c r="I497" s="5">
        <v>5</v>
      </c>
    </row>
    <row r="498" spans="1:10" ht="14.25" customHeight="1" x14ac:dyDescent="0.25">
      <c r="A498" s="8" t="s">
        <v>4</v>
      </c>
      <c r="B498" s="12"/>
      <c r="C498" s="12"/>
      <c r="D498" s="12"/>
      <c r="E498" s="12"/>
      <c r="F498" s="12"/>
      <c r="G498" s="10">
        <v>111</v>
      </c>
      <c r="H498" s="42">
        <v>133</v>
      </c>
      <c r="I498" s="10">
        <v>103</v>
      </c>
    </row>
    <row r="501" spans="1:10" ht="14.25" customHeight="1" x14ac:dyDescent="0.25">
      <c r="A501" s="75" t="s">
        <v>108</v>
      </c>
      <c r="B501" s="76"/>
      <c r="C501" s="76"/>
      <c r="D501" s="76"/>
      <c r="E501" s="76"/>
      <c r="F501" s="76"/>
      <c r="G501" s="76"/>
      <c r="H501" s="152"/>
      <c r="I501" s="152"/>
      <c r="J501" s="20"/>
    </row>
    <row r="503" spans="1:10" customFormat="1" ht="14.25" customHeight="1" x14ac:dyDescent="0.25">
      <c r="A503" s="117" t="s">
        <v>571</v>
      </c>
      <c r="B503" s="117"/>
      <c r="C503" s="117"/>
      <c r="D503" s="117"/>
      <c r="E503" s="117"/>
      <c r="F503" s="117"/>
      <c r="G503" s="45">
        <v>2025</v>
      </c>
      <c r="H503" s="45">
        <v>2024</v>
      </c>
      <c r="I503" s="45">
        <v>2023</v>
      </c>
    </row>
    <row r="504" spans="1:10" customFormat="1" ht="14.25" customHeight="1" x14ac:dyDescent="0.2">
      <c r="A504" s="207" t="s">
        <v>44</v>
      </c>
      <c r="B504" s="35" t="s">
        <v>572</v>
      </c>
      <c r="C504" s="35"/>
      <c r="D504" s="35"/>
      <c r="E504" s="35"/>
      <c r="F504" s="35"/>
      <c r="G504" s="275">
        <v>51</v>
      </c>
      <c r="H504" s="15">
        <v>37</v>
      </c>
      <c r="I504" s="35">
        <v>36</v>
      </c>
    </row>
    <row r="505" spans="1:10" customFormat="1" ht="14.25" customHeight="1" x14ac:dyDescent="0.2">
      <c r="A505" s="37" t="s">
        <v>48</v>
      </c>
      <c r="B505" s="14" t="s">
        <v>572</v>
      </c>
      <c r="C505" s="14"/>
      <c r="D505" s="14"/>
      <c r="E505" s="14"/>
      <c r="F505" s="14"/>
      <c r="G505" s="63">
        <v>36</v>
      </c>
      <c r="H505" s="15">
        <v>72</v>
      </c>
      <c r="I505" s="14">
        <v>37</v>
      </c>
    </row>
    <row r="506" spans="1:10" customFormat="1" ht="14.25" customHeight="1" x14ac:dyDescent="0.2">
      <c r="A506" s="24" t="s">
        <v>49</v>
      </c>
      <c r="B506" s="14" t="s">
        <v>572</v>
      </c>
      <c r="C506" s="14"/>
      <c r="D506" s="14"/>
      <c r="E506" s="14"/>
      <c r="F506" s="15"/>
      <c r="G506" s="73">
        <v>19</v>
      </c>
      <c r="H506" s="15">
        <v>12</v>
      </c>
      <c r="I506" s="15">
        <v>10</v>
      </c>
    </row>
    <row r="507" spans="1:10" customFormat="1" ht="14.25" customHeight="1" x14ac:dyDescent="0.2">
      <c r="A507" s="24" t="s">
        <v>50</v>
      </c>
      <c r="B507" s="14" t="s">
        <v>572</v>
      </c>
      <c r="C507" s="14"/>
      <c r="D507" s="14"/>
      <c r="E507" s="14"/>
      <c r="F507" s="15"/>
      <c r="G507" s="73">
        <v>5</v>
      </c>
      <c r="H507" s="15">
        <v>5</v>
      </c>
      <c r="I507" s="15">
        <v>13</v>
      </c>
    </row>
    <row r="508" spans="1:10" customFormat="1" ht="14.25" customHeight="1" x14ac:dyDescent="0.2">
      <c r="A508" s="37" t="s">
        <v>51</v>
      </c>
      <c r="B508" s="14" t="s">
        <v>572</v>
      </c>
      <c r="C508" s="14"/>
      <c r="D508" s="14"/>
      <c r="E508" s="14"/>
      <c r="F508" s="15"/>
      <c r="G508" s="73" t="s">
        <v>3</v>
      </c>
      <c r="H508" s="15">
        <v>7</v>
      </c>
      <c r="I508" s="15">
        <v>5</v>
      </c>
    </row>
    <row r="509" spans="1:10" customFormat="1" ht="14.25" customHeight="1" x14ac:dyDescent="0.2">
      <c r="A509" s="37" t="s">
        <v>45</v>
      </c>
      <c r="B509" s="14" t="s">
        <v>572</v>
      </c>
      <c r="C509" s="14"/>
      <c r="D509" s="14"/>
      <c r="E509" s="14"/>
      <c r="F509" s="15"/>
      <c r="G509" s="73" t="s">
        <v>3</v>
      </c>
      <c r="H509" s="15" t="s">
        <v>3</v>
      </c>
      <c r="I509" s="15">
        <v>2</v>
      </c>
    </row>
    <row r="510" spans="1:10" customFormat="1" ht="14.25" customHeight="1" x14ac:dyDescent="0.2">
      <c r="A510" s="209" t="s">
        <v>46</v>
      </c>
      <c r="B510" s="176" t="s">
        <v>572</v>
      </c>
      <c r="C510" s="176"/>
      <c r="D510" s="176"/>
      <c r="E510" s="176"/>
      <c r="F510" s="210"/>
      <c r="G510" s="73" t="s">
        <v>3</v>
      </c>
      <c r="H510" s="15" t="s">
        <v>3</v>
      </c>
      <c r="I510" s="15" t="s">
        <v>3</v>
      </c>
    </row>
    <row r="511" spans="1:10" customFormat="1" ht="14.25" customHeight="1" x14ac:dyDescent="0.2">
      <c r="A511" s="19" t="s">
        <v>234</v>
      </c>
      <c r="B511" t="s">
        <v>572</v>
      </c>
      <c r="F511" s="5"/>
      <c r="G511" s="240" t="s">
        <v>3</v>
      </c>
      <c r="H511" s="15" t="s">
        <v>3</v>
      </c>
      <c r="I511" s="5" t="s">
        <v>3</v>
      </c>
    </row>
    <row r="512" spans="1:10" customFormat="1" ht="14.25" customHeight="1" x14ac:dyDescent="0.25">
      <c r="A512" s="26" t="s">
        <v>4</v>
      </c>
      <c r="B512" s="9"/>
      <c r="C512" s="9"/>
      <c r="D512" s="9"/>
      <c r="E512" s="9"/>
      <c r="F512" s="10"/>
      <c r="G512" s="276">
        <v>111</v>
      </c>
      <c r="H512" s="121">
        <f>SUM(H504:H511)</f>
        <v>133</v>
      </c>
      <c r="I512" s="10">
        <f>SUM(I504:I511)</f>
        <v>103</v>
      </c>
    </row>
    <row r="513" spans="1:10" customFormat="1" ht="14.25" customHeight="1" x14ac:dyDescent="0.25">
      <c r="A513" s="31"/>
      <c r="F513" s="25"/>
      <c r="G513" s="25"/>
      <c r="H513" s="132"/>
      <c r="I513" s="25"/>
    </row>
    <row r="514" spans="1:10" ht="14.25" customHeight="1" x14ac:dyDescent="0.25">
      <c r="A514" s="18"/>
      <c r="B514" s="5"/>
      <c r="C514" s="5"/>
      <c r="D514" s="5"/>
      <c r="E514" s="5"/>
      <c r="F514" s="5"/>
      <c r="G514" s="5"/>
      <c r="H514" s="5"/>
      <c r="I514" s="5"/>
      <c r="J514" s="25"/>
    </row>
    <row r="515" spans="1:10" customFormat="1" ht="28.5" customHeight="1" x14ac:dyDescent="0.2">
      <c r="A515" s="314" t="s">
        <v>612</v>
      </c>
      <c r="B515" s="314"/>
      <c r="C515" s="314"/>
      <c r="D515" s="314"/>
    </row>
    <row r="516" spans="1:10" customFormat="1" ht="14.25" customHeight="1" x14ac:dyDescent="0.25">
      <c r="A516" s="13">
        <v>2025</v>
      </c>
      <c r="B516" s="217" t="s">
        <v>4</v>
      </c>
    </row>
    <row r="517" spans="1:10" customFormat="1" ht="14.25" customHeight="1" x14ac:dyDescent="0.25">
      <c r="A517" s="266">
        <v>32</v>
      </c>
      <c r="B517" s="274">
        <v>32</v>
      </c>
    </row>
    <row r="518" spans="1:10" ht="14.25" customHeight="1" x14ac:dyDescent="0.25">
      <c r="A518" s="18"/>
      <c r="B518" s="5"/>
      <c r="C518" s="5"/>
      <c r="D518" s="5"/>
      <c r="E518" s="5"/>
      <c r="F518" s="5"/>
      <c r="G518" s="5"/>
      <c r="H518" s="5"/>
      <c r="I518" s="5"/>
      <c r="J518" s="25"/>
    </row>
    <row r="520" spans="1:10" ht="14.25" customHeight="1" x14ac:dyDescent="0.25">
      <c r="A520" s="330" t="s">
        <v>109</v>
      </c>
      <c r="B520" s="285"/>
      <c r="C520" s="285"/>
      <c r="D520" s="285"/>
      <c r="E520" s="285"/>
      <c r="F520" s="285"/>
      <c r="G520" s="133"/>
      <c r="H520" s="134"/>
      <c r="I520" s="133"/>
    </row>
    <row r="521" spans="1:10" ht="14.25" customHeight="1" x14ac:dyDescent="0.25">
      <c r="A521" s="20"/>
      <c r="B521" s="20"/>
      <c r="C521" s="20"/>
      <c r="D521" s="20"/>
      <c r="E521" s="20"/>
      <c r="F521" s="20"/>
      <c r="G521" s="3"/>
      <c r="H521" s="43"/>
      <c r="I521" s="3"/>
    </row>
    <row r="522" spans="1:10" ht="14.25" customHeight="1" x14ac:dyDescent="0.25">
      <c r="A522" s="98" t="s">
        <v>344</v>
      </c>
      <c r="B522" s="98"/>
      <c r="C522" s="98"/>
      <c r="D522" s="98"/>
      <c r="E522" s="98"/>
      <c r="F522" s="98"/>
      <c r="G522" s="98"/>
      <c r="H522" s="98"/>
      <c r="I522" s="98"/>
    </row>
    <row r="523" spans="1:10" ht="14.25" customHeight="1" x14ac:dyDescent="0.25">
      <c r="A523" s="29"/>
      <c r="B523" s="29"/>
      <c r="C523" s="29"/>
      <c r="D523" s="29"/>
      <c r="E523" s="29"/>
      <c r="F523" s="29"/>
      <c r="G523" s="45">
        <v>2025</v>
      </c>
      <c r="H523" s="45">
        <v>2024</v>
      </c>
      <c r="I523" s="45">
        <v>2023</v>
      </c>
    </row>
    <row r="524" spans="1:10" ht="14.25" customHeight="1" x14ac:dyDescent="0.2">
      <c r="A524" s="13" t="s">
        <v>0</v>
      </c>
      <c r="B524" s="16"/>
      <c r="C524" s="16"/>
      <c r="D524" s="16"/>
      <c r="E524" s="16"/>
      <c r="F524" s="16"/>
      <c r="G524" s="27">
        <v>12</v>
      </c>
      <c r="H524" s="27">
        <v>9</v>
      </c>
      <c r="I524" s="27">
        <v>5</v>
      </c>
    </row>
    <row r="525" spans="1:10" ht="14.25" customHeight="1" x14ac:dyDescent="0.2">
      <c r="A525" t="s">
        <v>53</v>
      </c>
      <c r="G525" s="5">
        <v>26</v>
      </c>
      <c r="H525" s="5">
        <v>23</v>
      </c>
      <c r="I525" s="5">
        <v>21</v>
      </c>
    </row>
    <row r="526" spans="1:10" ht="14.25" customHeight="1" x14ac:dyDescent="0.25">
      <c r="A526" s="8" t="s">
        <v>4</v>
      </c>
      <c r="B526" s="12"/>
      <c r="C526" s="12"/>
      <c r="D526" s="12"/>
      <c r="E526" s="12"/>
      <c r="F526" s="12"/>
      <c r="G526" s="10">
        <v>38</v>
      </c>
      <c r="H526" s="10">
        <v>32</v>
      </c>
      <c r="I526" s="10">
        <v>26</v>
      </c>
    </row>
    <row r="527" spans="1:10" ht="14.25" customHeight="1" x14ac:dyDescent="0.25">
      <c r="A527" s="1"/>
      <c r="G527" s="1"/>
      <c r="H527" s="25"/>
      <c r="I527" s="1"/>
    </row>
    <row r="528" spans="1:10" ht="14.25" customHeight="1" x14ac:dyDescent="0.2">
      <c r="H528" s="69"/>
    </row>
    <row r="529" spans="1:9" ht="14.25" customHeight="1" x14ac:dyDescent="0.25">
      <c r="A529" s="75" t="s">
        <v>54</v>
      </c>
      <c r="B529" s="133"/>
      <c r="C529" s="133"/>
      <c r="D529" s="133"/>
      <c r="E529" s="133"/>
      <c r="F529" s="133"/>
      <c r="G529" s="75"/>
      <c r="H529" s="137"/>
      <c r="I529" s="75"/>
    </row>
    <row r="530" spans="1:9" ht="14.25" customHeight="1" x14ac:dyDescent="0.25">
      <c r="A530" s="29"/>
      <c r="B530" s="29"/>
      <c r="C530" s="29"/>
      <c r="D530" s="29"/>
      <c r="E530" s="29"/>
      <c r="F530" s="29"/>
      <c r="G530" s="45">
        <v>2025</v>
      </c>
      <c r="H530" s="45">
        <v>2024</v>
      </c>
      <c r="I530" s="45">
        <v>2023</v>
      </c>
    </row>
    <row r="531" spans="1:9" ht="14.25" customHeight="1" x14ac:dyDescent="0.2">
      <c r="A531" s="13" t="s">
        <v>7</v>
      </c>
      <c r="B531" s="16"/>
      <c r="C531" s="16"/>
      <c r="D531" s="16"/>
      <c r="E531" s="16"/>
      <c r="F531" s="16"/>
      <c r="G531" s="27" t="s">
        <v>3</v>
      </c>
      <c r="H531" s="27" t="s">
        <v>3</v>
      </c>
      <c r="I531" s="13">
        <v>2</v>
      </c>
    </row>
    <row r="532" spans="1:9" ht="14.25" customHeight="1" x14ac:dyDescent="0.2">
      <c r="A532" s="14" t="s">
        <v>8</v>
      </c>
      <c r="B532" s="17"/>
      <c r="C532" s="17"/>
      <c r="D532" s="17"/>
      <c r="E532" s="17"/>
      <c r="F532" s="17"/>
      <c r="G532" s="15" t="s">
        <v>3</v>
      </c>
      <c r="H532" s="15" t="s">
        <v>3</v>
      </c>
      <c r="I532" s="15">
        <v>1</v>
      </c>
    </row>
    <row r="533" spans="1:9" ht="14.25" customHeight="1" x14ac:dyDescent="0.2">
      <c r="A533" s="14" t="s">
        <v>9</v>
      </c>
      <c r="B533" s="17"/>
      <c r="C533" s="17"/>
      <c r="D533" s="17"/>
      <c r="E533" s="17"/>
      <c r="F533" s="17"/>
      <c r="G533" s="14">
        <v>9</v>
      </c>
      <c r="H533" s="15">
        <v>8</v>
      </c>
      <c r="I533" s="14">
        <v>6</v>
      </c>
    </row>
    <row r="534" spans="1:9" ht="14.25" customHeight="1" x14ac:dyDescent="0.2">
      <c r="A534" s="14" t="s">
        <v>11</v>
      </c>
      <c r="B534" s="17"/>
      <c r="C534" s="17"/>
      <c r="D534" s="17"/>
      <c r="E534" s="17"/>
      <c r="F534" s="17"/>
      <c r="G534" s="14">
        <v>19</v>
      </c>
      <c r="H534" s="15">
        <v>11</v>
      </c>
      <c r="I534" s="14">
        <v>8</v>
      </c>
    </row>
    <row r="535" spans="1:9" ht="14.25" customHeight="1" x14ac:dyDescent="0.2">
      <c r="A535" s="14" t="s">
        <v>76</v>
      </c>
      <c r="B535" s="17"/>
      <c r="C535" s="17"/>
      <c r="D535" s="17"/>
      <c r="E535" s="17"/>
      <c r="F535" s="17"/>
      <c r="G535" s="15">
        <v>1</v>
      </c>
      <c r="H535" s="15">
        <v>1</v>
      </c>
      <c r="I535" s="15" t="s">
        <v>3</v>
      </c>
    </row>
    <row r="536" spans="1:9" ht="14.25" customHeight="1" x14ac:dyDescent="0.2">
      <c r="A536" t="s">
        <v>17</v>
      </c>
      <c r="G536" s="5">
        <v>9</v>
      </c>
      <c r="H536" s="5">
        <v>12</v>
      </c>
      <c r="I536" s="5">
        <v>9</v>
      </c>
    </row>
    <row r="537" spans="1:9" ht="14.25" customHeight="1" x14ac:dyDescent="0.25">
      <c r="A537" s="8" t="s">
        <v>4</v>
      </c>
      <c r="B537" s="12"/>
      <c r="C537" s="12"/>
      <c r="D537" s="12"/>
      <c r="E537" s="12"/>
      <c r="F537" s="12"/>
      <c r="G537" s="8">
        <v>38</v>
      </c>
      <c r="H537" s="10">
        <v>32</v>
      </c>
      <c r="I537" s="8">
        <v>26</v>
      </c>
    </row>
    <row r="538" spans="1:9" ht="14.25" customHeight="1" x14ac:dyDescent="0.2">
      <c r="H538" s="69"/>
    </row>
    <row r="539" spans="1:9" ht="14.25" customHeight="1" x14ac:dyDescent="0.2">
      <c r="H539" s="69"/>
    </row>
    <row r="540" spans="1:9" ht="14.25" customHeight="1" x14ac:dyDescent="0.2">
      <c r="H540" s="69"/>
    </row>
    <row r="541" spans="1:9" ht="14.25" customHeight="1" x14ac:dyDescent="0.25">
      <c r="A541" s="330" t="s">
        <v>110</v>
      </c>
      <c r="B541" s="285"/>
      <c r="C541" s="285"/>
      <c r="D541" s="285"/>
      <c r="E541" s="285"/>
      <c r="F541" s="285"/>
      <c r="G541" s="152"/>
      <c r="H541" s="152"/>
      <c r="I541" s="152"/>
    </row>
    <row r="542" spans="1:9" ht="14.25" customHeight="1" x14ac:dyDescent="0.25">
      <c r="A542" s="3"/>
      <c r="H542" s="69"/>
    </row>
    <row r="543" spans="1:9" ht="14.25" customHeight="1" x14ac:dyDescent="0.25">
      <c r="A543" s="152" t="s">
        <v>111</v>
      </c>
      <c r="B543" s="152"/>
      <c r="C543" s="152"/>
      <c r="D543" s="152"/>
      <c r="E543" s="152"/>
      <c r="F543" s="152"/>
      <c r="G543" s="133"/>
      <c r="H543" s="134"/>
      <c r="I543" s="133"/>
    </row>
    <row r="544" spans="1:9" ht="14.25" customHeight="1" x14ac:dyDescent="0.25">
      <c r="A544" s="29"/>
      <c r="B544" s="29"/>
      <c r="C544" s="29"/>
      <c r="D544" s="29"/>
      <c r="E544" s="29"/>
      <c r="F544" s="29"/>
      <c r="G544" s="45">
        <v>2025</v>
      </c>
      <c r="H544" s="45">
        <v>2024</v>
      </c>
      <c r="I544" s="45">
        <v>2023</v>
      </c>
    </row>
    <row r="545" spans="1:9" ht="14.25" customHeight="1" x14ac:dyDescent="0.2">
      <c r="A545" s="22" t="s">
        <v>0</v>
      </c>
      <c r="B545" s="155"/>
      <c r="C545" s="155"/>
      <c r="D545" s="155"/>
      <c r="E545" s="155"/>
      <c r="F545" s="155"/>
      <c r="G545" s="13">
        <v>32</v>
      </c>
      <c r="H545" s="32">
        <v>17</v>
      </c>
      <c r="I545" s="13">
        <v>18</v>
      </c>
    </row>
    <row r="546" spans="1:9" ht="14.25" customHeight="1" x14ac:dyDescent="0.2">
      <c r="A546" s="157" t="s">
        <v>1</v>
      </c>
      <c r="B546" s="157"/>
      <c r="C546" s="157"/>
      <c r="D546" s="157"/>
      <c r="E546" s="157"/>
      <c r="F546" s="157"/>
      <c r="G546">
        <v>230</v>
      </c>
      <c r="H546" s="33">
        <v>151</v>
      </c>
      <c r="I546">
        <v>121</v>
      </c>
    </row>
    <row r="547" spans="1:9" ht="14.25" customHeight="1" x14ac:dyDescent="0.25">
      <c r="A547" s="156" t="s">
        <v>4</v>
      </c>
      <c r="B547" s="156"/>
      <c r="C547" s="156"/>
      <c r="D547" s="156"/>
      <c r="E547" s="156"/>
      <c r="F547" s="156"/>
      <c r="G547" s="8">
        <v>262</v>
      </c>
      <c r="H547" s="42">
        <v>168</v>
      </c>
      <c r="I547" s="8">
        <v>139</v>
      </c>
    </row>
    <row r="550" spans="1:9" ht="14.25" customHeight="1" x14ac:dyDescent="0.25">
      <c r="A550" s="75" t="s">
        <v>112</v>
      </c>
      <c r="B550" s="133"/>
      <c r="C550" s="133"/>
      <c r="D550" s="133"/>
      <c r="E550" s="133"/>
      <c r="F550" s="133"/>
      <c r="G550" s="133"/>
      <c r="H550" s="134"/>
      <c r="I550" s="133"/>
    </row>
    <row r="551" spans="1:9" ht="14.25" customHeight="1" x14ac:dyDescent="0.25">
      <c r="A551" s="29"/>
      <c r="B551" s="29"/>
      <c r="C551" s="29"/>
      <c r="D551" s="29"/>
      <c r="E551" s="29"/>
      <c r="F551" s="29"/>
      <c r="G551" s="45">
        <v>2025</v>
      </c>
      <c r="H551" s="45">
        <v>2024</v>
      </c>
      <c r="I551" s="45">
        <v>2023</v>
      </c>
    </row>
    <row r="552" spans="1:9" ht="14.25" customHeight="1" x14ac:dyDescent="0.2">
      <c r="A552" s="13" t="s">
        <v>7</v>
      </c>
      <c r="B552" s="16"/>
      <c r="C552" s="16"/>
      <c r="D552" s="16"/>
      <c r="E552" s="16"/>
      <c r="F552" s="16"/>
      <c r="G552" s="13">
        <v>52</v>
      </c>
      <c r="H552" s="32">
        <v>30</v>
      </c>
      <c r="I552" s="13">
        <v>28</v>
      </c>
    </row>
    <row r="553" spans="1:9" ht="14.25" customHeight="1" x14ac:dyDescent="0.2">
      <c r="A553" s="14" t="s">
        <v>8</v>
      </c>
      <c r="B553" s="17"/>
      <c r="C553" s="17"/>
      <c r="D553" s="17"/>
      <c r="E553" s="17"/>
      <c r="F553" s="17"/>
      <c r="G553" s="14">
        <v>3</v>
      </c>
      <c r="H553" s="33">
        <v>5</v>
      </c>
      <c r="I553" s="14">
        <v>8</v>
      </c>
    </row>
    <row r="554" spans="1:9" ht="14.25" customHeight="1" x14ac:dyDescent="0.2">
      <c r="A554" s="14" t="s">
        <v>9</v>
      </c>
      <c r="B554" s="17"/>
      <c r="C554" s="17"/>
      <c r="D554" s="17"/>
      <c r="E554" s="17"/>
      <c r="F554" s="17"/>
      <c r="G554" s="14">
        <v>52</v>
      </c>
      <c r="H554" s="33">
        <v>42</v>
      </c>
      <c r="I554" s="14">
        <v>35</v>
      </c>
    </row>
    <row r="555" spans="1:9" ht="14.25" customHeight="1" x14ac:dyDescent="0.2">
      <c r="A555" s="14" t="s">
        <v>10</v>
      </c>
      <c r="B555" s="17"/>
      <c r="C555" s="17"/>
      <c r="D555" s="17"/>
      <c r="E555" s="17"/>
      <c r="F555" s="17"/>
      <c r="G555" s="15" t="s">
        <v>3</v>
      </c>
      <c r="H555" s="33" t="s">
        <v>3</v>
      </c>
      <c r="I555" s="15" t="s">
        <v>3</v>
      </c>
    </row>
    <row r="556" spans="1:9" ht="14.25" customHeight="1" x14ac:dyDescent="0.2">
      <c r="A556" s="14" t="s">
        <v>11</v>
      </c>
      <c r="B556" s="17"/>
      <c r="C556" s="17"/>
      <c r="D556" s="17"/>
      <c r="E556" s="17"/>
      <c r="F556" s="17"/>
      <c r="G556" s="14">
        <v>66</v>
      </c>
      <c r="H556" s="33">
        <v>52</v>
      </c>
      <c r="I556" s="14">
        <v>44</v>
      </c>
    </row>
    <row r="557" spans="1:9" ht="14.25" customHeight="1" x14ac:dyDescent="0.2">
      <c r="A557" s="14" t="s">
        <v>100</v>
      </c>
      <c r="B557" s="17"/>
      <c r="C557" s="17"/>
      <c r="D557" s="17"/>
      <c r="E557" s="17"/>
      <c r="F557" s="17"/>
      <c r="G557" s="15">
        <v>4</v>
      </c>
      <c r="H557" s="33">
        <v>3</v>
      </c>
      <c r="I557" s="15">
        <v>3</v>
      </c>
    </row>
    <row r="558" spans="1:9" ht="14.25" customHeight="1" x14ac:dyDescent="0.2">
      <c r="A558" s="14" t="s">
        <v>12</v>
      </c>
      <c r="B558" s="17"/>
      <c r="C558" s="17"/>
      <c r="D558" s="17"/>
      <c r="E558" s="17"/>
      <c r="F558" s="17"/>
      <c r="G558" s="15">
        <v>3</v>
      </c>
      <c r="H558" s="33">
        <v>4</v>
      </c>
      <c r="I558" s="15">
        <v>4</v>
      </c>
    </row>
    <row r="559" spans="1:9" ht="14.25" customHeight="1" x14ac:dyDescent="0.2">
      <c r="A559" s="14" t="s">
        <v>13</v>
      </c>
      <c r="B559" s="17"/>
      <c r="C559" s="17"/>
      <c r="D559" s="17"/>
      <c r="E559" s="17"/>
      <c r="F559" s="17"/>
      <c r="G559" s="15" t="s">
        <v>3</v>
      </c>
      <c r="H559" s="33" t="s">
        <v>3</v>
      </c>
      <c r="I559" s="15" t="s">
        <v>3</v>
      </c>
    </row>
    <row r="560" spans="1:9" ht="14.25" customHeight="1" x14ac:dyDescent="0.2">
      <c r="A560" s="14" t="s">
        <v>113</v>
      </c>
      <c r="B560" s="17"/>
      <c r="C560" s="17"/>
      <c r="D560" s="17"/>
      <c r="E560" s="17"/>
      <c r="F560" s="17"/>
      <c r="G560" s="15" t="s">
        <v>3</v>
      </c>
      <c r="H560" s="33" t="s">
        <v>3</v>
      </c>
      <c r="I560" s="15" t="s">
        <v>3</v>
      </c>
    </row>
    <row r="561" spans="1:9" ht="14.25" customHeight="1" x14ac:dyDescent="0.2">
      <c r="A561" t="s">
        <v>15</v>
      </c>
      <c r="G561" s="5">
        <v>1</v>
      </c>
      <c r="H561" s="69" t="s">
        <v>3</v>
      </c>
      <c r="I561" s="5" t="s">
        <v>3</v>
      </c>
    </row>
    <row r="562" spans="1:9" ht="14.25" customHeight="1" x14ac:dyDescent="0.25">
      <c r="A562" s="8" t="s">
        <v>4</v>
      </c>
      <c r="B562" s="12"/>
      <c r="C562" s="12"/>
      <c r="D562" s="12"/>
      <c r="E562" s="12"/>
      <c r="F562" s="12"/>
      <c r="G562" s="8">
        <v>181</v>
      </c>
      <c r="H562" s="42">
        <v>136</v>
      </c>
      <c r="I562" s="8">
        <v>122</v>
      </c>
    </row>
    <row r="563" spans="1:9" ht="14.25" customHeight="1" x14ac:dyDescent="0.25">
      <c r="A563"/>
      <c r="B563" s="3"/>
      <c r="C563" s="3"/>
      <c r="D563" s="3"/>
      <c r="E563" s="3"/>
      <c r="F563" s="3"/>
      <c r="G563"/>
      <c r="H563" s="43"/>
      <c r="I563"/>
    </row>
    <row r="564" spans="1:9" ht="14.25" customHeight="1" x14ac:dyDescent="0.2">
      <c r="A564" t="s">
        <v>17</v>
      </c>
      <c r="G564">
        <v>81</v>
      </c>
      <c r="H564" s="69">
        <v>32</v>
      </c>
      <c r="I564">
        <v>17</v>
      </c>
    </row>
    <row r="565" spans="1:9" ht="14.25" customHeight="1" x14ac:dyDescent="0.25">
      <c r="A565" s="8" t="s">
        <v>4</v>
      </c>
      <c r="B565" s="4"/>
      <c r="C565" s="4"/>
      <c r="D565" s="4"/>
      <c r="E565" s="4"/>
      <c r="F565" s="4"/>
      <c r="G565" s="8">
        <v>262</v>
      </c>
      <c r="H565" s="42">
        <v>168</v>
      </c>
      <c r="I565" s="8">
        <v>139</v>
      </c>
    </row>
    <row r="568" spans="1:9" ht="14.25" customHeight="1" x14ac:dyDescent="0.25">
      <c r="A568" s="98" t="s">
        <v>114</v>
      </c>
      <c r="B568" s="98"/>
      <c r="C568" s="98"/>
      <c r="D568" s="98"/>
      <c r="E568" s="98"/>
      <c r="F568" s="98"/>
      <c r="G568" s="75"/>
      <c r="H568" s="137"/>
      <c r="I568" s="75"/>
    </row>
    <row r="569" spans="1:9" ht="14.25" customHeight="1" x14ac:dyDescent="0.25">
      <c r="A569" s="28"/>
      <c r="B569" s="28"/>
      <c r="C569" s="28"/>
      <c r="D569" s="28"/>
      <c r="E569" s="28"/>
      <c r="F569" s="28"/>
      <c r="G569" s="45">
        <v>2025</v>
      </c>
      <c r="H569" s="45">
        <v>2024</v>
      </c>
      <c r="I569" s="45">
        <v>2023</v>
      </c>
    </row>
    <row r="570" spans="1:9" ht="14.25" customHeight="1" x14ac:dyDescent="0.2">
      <c r="A570" s="173" t="s">
        <v>103</v>
      </c>
      <c r="B570" s="173"/>
      <c r="C570" s="173"/>
      <c r="D570" s="173"/>
      <c r="E570" s="173"/>
      <c r="F570" s="173"/>
      <c r="G570" s="34"/>
      <c r="H570" s="38"/>
      <c r="I570" s="34"/>
    </row>
    <row r="571" spans="1:9" ht="14.25" customHeight="1" x14ac:dyDescent="0.2">
      <c r="A571" s="13" t="s">
        <v>104</v>
      </c>
      <c r="B571" s="16"/>
      <c r="C571" s="16"/>
      <c r="D571" s="16"/>
      <c r="E571" s="16"/>
      <c r="F571" s="16"/>
      <c r="G571" s="16"/>
      <c r="H571" s="32"/>
      <c r="I571" s="16"/>
    </row>
    <row r="572" spans="1:9" ht="14.25" customHeight="1" x14ac:dyDescent="0.2">
      <c r="A572" s="174" t="s">
        <v>538</v>
      </c>
      <c r="B572" s="17"/>
      <c r="C572" s="17"/>
      <c r="D572" s="17"/>
      <c r="E572" s="17"/>
      <c r="F572" s="17"/>
      <c r="G572" s="17"/>
      <c r="H572" s="33"/>
      <c r="I572" s="17"/>
    </row>
    <row r="573" spans="1:9" ht="14.25" customHeight="1" x14ac:dyDescent="0.2">
      <c r="A573" s="179" t="s">
        <v>547</v>
      </c>
      <c r="B573" s="14"/>
      <c r="C573" s="17"/>
      <c r="D573" s="17"/>
      <c r="E573" s="17"/>
      <c r="F573" s="17"/>
      <c r="G573" s="15" t="s">
        <v>3</v>
      </c>
      <c r="H573" s="33" t="s">
        <v>3</v>
      </c>
      <c r="I573" s="15" t="s">
        <v>3</v>
      </c>
    </row>
    <row r="574" spans="1:9" ht="14.25" customHeight="1" x14ac:dyDescent="0.2">
      <c r="A574" s="179" t="s">
        <v>548</v>
      </c>
      <c r="B574" s="14"/>
      <c r="C574" s="17"/>
      <c r="D574" s="17"/>
      <c r="E574" s="17"/>
      <c r="F574" s="17"/>
      <c r="G574" s="15" t="s">
        <v>3</v>
      </c>
      <c r="H574" s="33" t="s">
        <v>3</v>
      </c>
      <c r="I574" s="15" t="s">
        <v>3</v>
      </c>
    </row>
    <row r="575" spans="1:9" ht="14.25" customHeight="1" x14ac:dyDescent="0.2">
      <c r="A575" s="179" t="s">
        <v>549</v>
      </c>
      <c r="B575" s="14"/>
      <c r="C575" s="17"/>
      <c r="D575" s="17"/>
      <c r="E575" s="17"/>
      <c r="F575" s="17"/>
      <c r="G575" s="15" t="s">
        <v>3</v>
      </c>
      <c r="H575" s="33">
        <v>1</v>
      </c>
      <c r="I575" s="15" t="s">
        <v>3</v>
      </c>
    </row>
    <row r="576" spans="1:9" ht="14.25" customHeight="1" x14ac:dyDescent="0.2">
      <c r="A576" s="179" t="s">
        <v>550</v>
      </c>
      <c r="B576" s="14"/>
      <c r="C576" s="17"/>
      <c r="D576" s="17"/>
      <c r="E576" s="17"/>
      <c r="F576" s="17"/>
      <c r="G576" s="15" t="s">
        <v>3</v>
      </c>
      <c r="H576" s="33" t="s">
        <v>3</v>
      </c>
      <c r="I576" s="15" t="s">
        <v>3</v>
      </c>
    </row>
    <row r="577" spans="1:9" ht="14.25" customHeight="1" x14ac:dyDescent="0.2">
      <c r="A577" s="179" t="s">
        <v>551</v>
      </c>
      <c r="B577" s="14"/>
      <c r="C577" s="17"/>
      <c r="D577" s="17"/>
      <c r="E577" s="17"/>
      <c r="F577" s="17"/>
      <c r="G577" s="15">
        <v>8</v>
      </c>
      <c r="H577" s="33">
        <v>3</v>
      </c>
      <c r="I577" s="15">
        <v>4</v>
      </c>
    </row>
    <row r="578" spans="1:9" ht="14.25" customHeight="1" x14ac:dyDescent="0.2">
      <c r="A578" s="179" t="s">
        <v>552</v>
      </c>
      <c r="B578" s="14"/>
      <c r="C578" s="17"/>
      <c r="D578" s="17"/>
      <c r="E578" s="17"/>
      <c r="F578" s="17"/>
      <c r="G578" s="15" t="s">
        <v>3</v>
      </c>
      <c r="H578" s="33" t="s">
        <v>3</v>
      </c>
      <c r="I578" s="15">
        <v>1</v>
      </c>
    </row>
    <row r="579" spans="1:9" ht="14.25" customHeight="1" x14ac:dyDescent="0.2">
      <c r="A579" s="179" t="s">
        <v>553</v>
      </c>
      <c r="B579" s="14"/>
      <c r="C579" s="17"/>
      <c r="D579" s="17"/>
      <c r="E579" s="17"/>
      <c r="F579" s="17"/>
      <c r="G579" s="15" t="s">
        <v>3</v>
      </c>
      <c r="H579" s="33" t="s">
        <v>3</v>
      </c>
      <c r="I579" s="15" t="s">
        <v>3</v>
      </c>
    </row>
    <row r="580" spans="1:9" ht="14.25" customHeight="1" x14ac:dyDescent="0.2">
      <c r="A580" s="174" t="s">
        <v>539</v>
      </c>
      <c r="B580" s="17"/>
      <c r="C580" s="17"/>
      <c r="D580" s="17"/>
      <c r="E580" s="17"/>
      <c r="F580" s="17"/>
      <c r="G580" s="15" t="s">
        <v>3</v>
      </c>
      <c r="H580" s="33" t="s">
        <v>3</v>
      </c>
      <c r="I580" s="15" t="s">
        <v>3</v>
      </c>
    </row>
    <row r="581" spans="1:9" ht="14.25" customHeight="1" x14ac:dyDescent="0.2">
      <c r="A581" s="174" t="s">
        <v>540</v>
      </c>
      <c r="B581" s="17"/>
      <c r="C581" s="17"/>
      <c r="D581" s="17"/>
      <c r="E581" s="17"/>
      <c r="F581" s="17"/>
      <c r="G581" s="15"/>
      <c r="H581" s="33"/>
      <c r="I581" s="15"/>
    </row>
    <row r="582" spans="1:9" ht="14.25" customHeight="1" x14ac:dyDescent="0.2">
      <c r="A582" s="188" t="s">
        <v>554</v>
      </c>
      <c r="B582" s="14"/>
      <c r="C582" s="17"/>
      <c r="D582" s="17"/>
      <c r="E582" s="17"/>
      <c r="F582" s="17"/>
      <c r="G582" s="15" t="s">
        <v>3</v>
      </c>
      <c r="H582" s="33" t="s">
        <v>3</v>
      </c>
      <c r="I582" s="15" t="s">
        <v>3</v>
      </c>
    </row>
    <row r="583" spans="1:9" ht="14.25" customHeight="1" x14ac:dyDescent="0.2">
      <c r="A583" s="188" t="s">
        <v>555</v>
      </c>
      <c r="B583" s="14"/>
      <c r="C583" s="17"/>
      <c r="D583" s="17"/>
      <c r="E583" s="17"/>
      <c r="F583" s="17"/>
      <c r="G583" s="15">
        <v>37</v>
      </c>
      <c r="H583" s="33">
        <v>37</v>
      </c>
      <c r="I583" s="15">
        <v>27</v>
      </c>
    </row>
    <row r="584" spans="1:9" ht="14.25" customHeight="1" x14ac:dyDescent="0.2">
      <c r="A584" s="188" t="s">
        <v>556</v>
      </c>
      <c r="B584" s="14"/>
      <c r="C584" s="17"/>
      <c r="D584" s="17"/>
      <c r="E584" s="17"/>
      <c r="F584" s="17"/>
      <c r="G584" s="15">
        <v>90</v>
      </c>
      <c r="H584" s="33">
        <v>48</v>
      </c>
      <c r="I584" s="15">
        <v>41</v>
      </c>
    </row>
    <row r="585" spans="1:9" ht="14.25" customHeight="1" x14ac:dyDescent="0.2">
      <c r="A585" s="188" t="s">
        <v>557</v>
      </c>
      <c r="B585" s="14"/>
      <c r="C585" s="17"/>
      <c r="D585" s="17"/>
      <c r="E585" s="17"/>
      <c r="F585" s="17"/>
      <c r="G585" s="15">
        <v>2</v>
      </c>
      <c r="H585" s="33">
        <v>2</v>
      </c>
      <c r="I585" s="15">
        <v>3</v>
      </c>
    </row>
    <row r="586" spans="1:9" ht="14.25" customHeight="1" x14ac:dyDescent="0.2">
      <c r="A586" s="188" t="s">
        <v>558</v>
      </c>
      <c r="B586" s="14"/>
      <c r="C586" s="17"/>
      <c r="D586" s="17"/>
      <c r="E586" s="17"/>
      <c r="F586" s="17"/>
      <c r="G586" s="15">
        <v>1</v>
      </c>
      <c r="H586" s="33">
        <v>3</v>
      </c>
      <c r="I586" s="15">
        <v>1</v>
      </c>
    </row>
    <row r="587" spans="1:9" ht="14.25" customHeight="1" x14ac:dyDescent="0.2">
      <c r="A587" s="188" t="s">
        <v>533</v>
      </c>
      <c r="B587" s="14"/>
      <c r="C587" s="17"/>
      <c r="D587" s="17"/>
      <c r="E587" s="17"/>
      <c r="F587" s="17"/>
      <c r="G587" s="15">
        <v>3</v>
      </c>
      <c r="H587" s="33">
        <v>4</v>
      </c>
      <c r="I587" s="15">
        <v>4</v>
      </c>
    </row>
    <row r="588" spans="1:9" ht="14.25" customHeight="1" x14ac:dyDescent="0.2">
      <c r="A588" s="174" t="s">
        <v>541</v>
      </c>
      <c r="B588" s="17"/>
      <c r="C588" s="17"/>
      <c r="D588" s="17"/>
      <c r="E588" s="17"/>
      <c r="F588" s="17"/>
      <c r="G588" s="15">
        <v>10</v>
      </c>
      <c r="H588" s="33">
        <v>13</v>
      </c>
      <c r="I588" s="15">
        <v>11</v>
      </c>
    </row>
    <row r="589" spans="1:9" ht="14.25" customHeight="1" x14ac:dyDescent="0.2">
      <c r="A589" s="174" t="s">
        <v>542</v>
      </c>
      <c r="B589" s="17"/>
      <c r="C589" s="17"/>
      <c r="D589" s="17"/>
      <c r="E589" s="17"/>
      <c r="F589" s="17"/>
      <c r="G589" s="15">
        <v>8</v>
      </c>
      <c r="H589" s="33">
        <v>7</v>
      </c>
      <c r="I589" s="15">
        <v>7</v>
      </c>
    </row>
    <row r="590" spans="1:9" ht="14.25" customHeight="1" x14ac:dyDescent="0.2">
      <c r="A590" s="174" t="s">
        <v>543</v>
      </c>
      <c r="B590" s="17"/>
      <c r="C590" s="17"/>
      <c r="D590" s="17"/>
      <c r="E590" s="17"/>
      <c r="F590" s="17"/>
      <c r="G590" s="15" t="s">
        <v>3</v>
      </c>
      <c r="H590" s="33">
        <v>3</v>
      </c>
      <c r="I590" s="15">
        <v>4</v>
      </c>
    </row>
    <row r="591" spans="1:9" ht="14.25" customHeight="1" x14ac:dyDescent="0.2">
      <c r="A591" s="174" t="s">
        <v>544</v>
      </c>
      <c r="B591" s="17"/>
      <c r="C591" s="17"/>
      <c r="D591" s="17"/>
      <c r="E591" s="17"/>
      <c r="F591" s="17"/>
      <c r="G591" s="15">
        <v>1</v>
      </c>
      <c r="H591" s="33" t="s">
        <v>3</v>
      </c>
      <c r="I591" s="15" t="s">
        <v>3</v>
      </c>
    </row>
    <row r="592" spans="1:9" ht="14.25" customHeight="1" x14ac:dyDescent="0.2">
      <c r="A592" s="174" t="s">
        <v>545</v>
      </c>
      <c r="B592" s="17"/>
      <c r="C592" s="17"/>
      <c r="D592" s="17"/>
      <c r="E592" s="17"/>
      <c r="F592" s="17"/>
      <c r="G592" s="15">
        <v>8</v>
      </c>
      <c r="H592" s="33">
        <v>4</v>
      </c>
      <c r="I592" s="15">
        <v>5</v>
      </c>
    </row>
    <row r="593" spans="1:10" ht="25.55" customHeight="1" x14ac:dyDescent="0.2">
      <c r="A593" s="329" t="s">
        <v>567</v>
      </c>
      <c r="B593" s="313"/>
      <c r="C593" s="313"/>
      <c r="D593" s="313"/>
      <c r="E593" s="313"/>
      <c r="F593" s="313"/>
      <c r="G593" s="15">
        <v>4</v>
      </c>
      <c r="H593" s="33">
        <v>1</v>
      </c>
      <c r="I593" s="15">
        <v>3</v>
      </c>
    </row>
    <row r="594" spans="1:10" ht="14.25" customHeight="1" x14ac:dyDescent="0.2">
      <c r="A594" s="174" t="s">
        <v>546</v>
      </c>
      <c r="B594" s="17"/>
      <c r="C594" s="17"/>
      <c r="D594" s="17"/>
      <c r="E594" s="17"/>
      <c r="F594" s="17"/>
      <c r="G594" s="15">
        <v>1</v>
      </c>
      <c r="H594" s="33">
        <v>3</v>
      </c>
      <c r="I594" s="15" t="s">
        <v>3</v>
      </c>
    </row>
    <row r="595" spans="1:10" ht="14.25" customHeight="1" x14ac:dyDescent="0.2">
      <c r="A595" s="14" t="s">
        <v>105</v>
      </c>
      <c r="B595" s="17"/>
      <c r="C595" s="17"/>
      <c r="D595" s="17"/>
      <c r="E595" s="17"/>
      <c r="F595" s="17"/>
      <c r="G595" s="14"/>
      <c r="H595" s="33"/>
      <c r="I595" s="14"/>
    </row>
    <row r="596" spans="1:10" ht="14.25" customHeight="1" x14ac:dyDescent="0.2">
      <c r="A596" s="174" t="s">
        <v>534</v>
      </c>
      <c r="B596" s="17"/>
      <c r="C596" s="17"/>
      <c r="D596" s="17"/>
      <c r="E596" s="17"/>
      <c r="F596" s="17"/>
      <c r="G596" s="14">
        <v>1</v>
      </c>
      <c r="H596" s="33" t="s">
        <v>3</v>
      </c>
      <c r="I596" s="14">
        <v>2</v>
      </c>
    </row>
    <row r="597" spans="1:10" ht="14.25" customHeight="1" x14ac:dyDescent="0.2">
      <c r="A597" s="174" t="s">
        <v>535</v>
      </c>
      <c r="B597" s="17"/>
      <c r="C597" s="17"/>
      <c r="D597" s="17"/>
      <c r="E597" s="17"/>
      <c r="F597" s="17"/>
      <c r="G597" s="15">
        <v>1</v>
      </c>
      <c r="H597" s="33" t="s">
        <v>3</v>
      </c>
      <c r="I597" s="15">
        <v>1</v>
      </c>
    </row>
    <row r="598" spans="1:10" ht="14.25" customHeight="1" x14ac:dyDescent="0.2">
      <c r="A598" s="174" t="s">
        <v>533</v>
      </c>
      <c r="B598" s="17"/>
      <c r="C598" s="17"/>
      <c r="D598" s="17"/>
      <c r="E598" s="17"/>
      <c r="F598" s="17"/>
      <c r="G598" s="15" t="s">
        <v>3</v>
      </c>
      <c r="H598" s="33" t="s">
        <v>3</v>
      </c>
      <c r="I598" s="15" t="s">
        <v>3</v>
      </c>
    </row>
    <row r="599" spans="1:10" ht="14.25" customHeight="1" x14ac:dyDescent="0.2">
      <c r="A599" s="14" t="s">
        <v>106</v>
      </c>
      <c r="B599" s="17"/>
      <c r="C599" s="17"/>
      <c r="D599" s="17"/>
      <c r="E599" s="17"/>
      <c r="F599" s="17"/>
      <c r="G599" s="15" t="s">
        <v>3</v>
      </c>
      <c r="H599" s="33">
        <v>1</v>
      </c>
      <c r="I599" s="14">
        <v>1</v>
      </c>
    </row>
    <row r="600" spans="1:10" ht="14.25" customHeight="1" x14ac:dyDescent="0.2">
      <c r="A600" s="14" t="s">
        <v>107</v>
      </c>
      <c r="B600" s="17"/>
      <c r="C600" s="17"/>
      <c r="D600" s="17"/>
      <c r="E600" s="17"/>
      <c r="F600" s="17"/>
      <c r="G600" s="14"/>
      <c r="H600" s="33"/>
      <c r="I600" s="14"/>
    </row>
    <row r="601" spans="1:10" ht="14.25" customHeight="1" x14ac:dyDescent="0.2">
      <c r="A601" s="174" t="s">
        <v>559</v>
      </c>
      <c r="B601" s="17"/>
      <c r="C601" s="17"/>
      <c r="D601" s="17"/>
      <c r="E601" s="17"/>
      <c r="F601" s="17"/>
      <c r="G601" s="15" t="s">
        <v>3</v>
      </c>
      <c r="H601" s="33" t="s">
        <v>3</v>
      </c>
      <c r="I601" s="15" t="s">
        <v>3</v>
      </c>
    </row>
    <row r="602" spans="1:10" ht="14.25" customHeight="1" x14ac:dyDescent="0.2">
      <c r="A602" s="174" t="s">
        <v>533</v>
      </c>
      <c r="G602">
        <v>6</v>
      </c>
      <c r="H602" s="69">
        <v>6</v>
      </c>
      <c r="I602">
        <v>7</v>
      </c>
    </row>
    <row r="603" spans="1:10" ht="14.25" customHeight="1" x14ac:dyDescent="0.25">
      <c r="A603" s="8" t="s">
        <v>4</v>
      </c>
      <c r="B603" s="4"/>
      <c r="C603" s="4"/>
      <c r="D603" s="4"/>
      <c r="E603" s="4"/>
      <c r="F603" s="4"/>
      <c r="G603" s="8">
        <v>181</v>
      </c>
      <c r="H603" s="42">
        <v>136</v>
      </c>
      <c r="I603" s="8">
        <v>122</v>
      </c>
    </row>
    <row r="606" spans="1:10" ht="14.25" customHeight="1" x14ac:dyDescent="0.25">
      <c r="A606" s="330" t="s">
        <v>115</v>
      </c>
      <c r="B606" s="285"/>
      <c r="C606" s="285"/>
      <c r="D606" s="285"/>
      <c r="E606" s="285"/>
      <c r="F606" s="285"/>
      <c r="G606" s="152"/>
      <c r="H606" s="152"/>
      <c r="I606" s="152"/>
      <c r="J606" s="20"/>
    </row>
    <row r="607" spans="1:10" ht="14.25" customHeight="1" x14ac:dyDescent="0.25">
      <c r="A607" s="20"/>
      <c r="B607" s="20"/>
      <c r="C607" s="20"/>
      <c r="D607" s="20"/>
      <c r="E607" s="20"/>
      <c r="F607" s="20"/>
      <c r="G607" s="20"/>
      <c r="H607" s="20"/>
      <c r="I607" s="20"/>
      <c r="J607" s="20"/>
    </row>
    <row r="608" spans="1:10" customFormat="1" ht="14.25" customHeight="1" x14ac:dyDescent="0.25">
      <c r="A608" s="117" t="s">
        <v>571</v>
      </c>
      <c r="B608" s="117"/>
      <c r="C608" s="117"/>
      <c r="D608" s="117"/>
      <c r="E608" s="117"/>
      <c r="F608" s="117"/>
      <c r="G608" s="45">
        <v>2025</v>
      </c>
      <c r="H608" s="45">
        <v>2024</v>
      </c>
      <c r="I608" s="45">
        <v>2023</v>
      </c>
    </row>
    <row r="609" spans="1:9" customFormat="1" ht="14.25" customHeight="1" x14ac:dyDescent="0.2">
      <c r="A609" s="207" t="s">
        <v>44</v>
      </c>
      <c r="B609" s="35" t="s">
        <v>572</v>
      </c>
      <c r="C609" s="35"/>
      <c r="D609" s="35"/>
      <c r="E609" s="35"/>
      <c r="F609" s="35"/>
      <c r="G609" s="35">
        <v>127</v>
      </c>
      <c r="H609" s="14">
        <v>90</v>
      </c>
      <c r="I609" s="35">
        <v>97</v>
      </c>
    </row>
    <row r="610" spans="1:9" customFormat="1" ht="14.25" customHeight="1" x14ac:dyDescent="0.2">
      <c r="A610" s="37" t="s">
        <v>48</v>
      </c>
      <c r="B610" s="14" t="s">
        <v>572</v>
      </c>
      <c r="C610" s="14"/>
      <c r="D610" s="14"/>
      <c r="E610" s="14"/>
      <c r="F610" s="14"/>
      <c r="G610" s="14">
        <v>47</v>
      </c>
      <c r="H610" s="15">
        <v>45</v>
      </c>
      <c r="I610" s="14">
        <v>25</v>
      </c>
    </row>
    <row r="611" spans="1:9" customFormat="1" ht="14.25" customHeight="1" x14ac:dyDescent="0.2">
      <c r="A611" s="24" t="s">
        <v>49</v>
      </c>
      <c r="B611" s="14" t="s">
        <v>572</v>
      </c>
      <c r="C611" s="14"/>
      <c r="D611" s="14"/>
      <c r="E611" s="14"/>
      <c r="F611" s="15"/>
      <c r="G611" s="15">
        <v>6</v>
      </c>
      <c r="H611" s="15">
        <v>1</v>
      </c>
      <c r="I611" s="15" t="s">
        <v>3</v>
      </c>
    </row>
    <row r="612" spans="1:9" customFormat="1" ht="14.25" customHeight="1" x14ac:dyDescent="0.2">
      <c r="A612" s="24" t="s">
        <v>50</v>
      </c>
      <c r="B612" s="14" t="s">
        <v>572</v>
      </c>
      <c r="C612" s="14"/>
      <c r="D612" s="14"/>
      <c r="E612" s="14"/>
      <c r="F612" s="15"/>
      <c r="G612" s="15">
        <v>1</v>
      </c>
      <c r="H612" s="15" t="s">
        <v>3</v>
      </c>
      <c r="I612" s="15" t="s">
        <v>3</v>
      </c>
    </row>
    <row r="613" spans="1:9" customFormat="1" ht="14.25" customHeight="1" x14ac:dyDescent="0.2">
      <c r="A613" s="37" t="s">
        <v>51</v>
      </c>
      <c r="B613" s="14" t="s">
        <v>572</v>
      </c>
      <c r="C613" s="14"/>
      <c r="D613" s="14"/>
      <c r="E613" s="14"/>
      <c r="F613" s="15"/>
      <c r="G613" s="15" t="s">
        <v>3</v>
      </c>
      <c r="H613" s="15" t="s">
        <v>3</v>
      </c>
      <c r="I613" s="15" t="s">
        <v>3</v>
      </c>
    </row>
    <row r="614" spans="1:9" customFormat="1" ht="14.25" customHeight="1" x14ac:dyDescent="0.2">
      <c r="A614" s="37" t="s">
        <v>45</v>
      </c>
      <c r="B614" s="14" t="s">
        <v>572</v>
      </c>
      <c r="C614" s="14"/>
      <c r="D614" s="14"/>
      <c r="E614" s="14"/>
      <c r="F614" s="15"/>
      <c r="G614" s="15" t="s">
        <v>3</v>
      </c>
      <c r="H614" s="15" t="s">
        <v>3</v>
      </c>
      <c r="I614" s="15" t="s">
        <v>3</v>
      </c>
    </row>
    <row r="615" spans="1:9" customFormat="1" ht="14.25" customHeight="1" x14ac:dyDescent="0.2">
      <c r="A615" s="209" t="s">
        <v>46</v>
      </c>
      <c r="B615" s="176" t="s">
        <v>572</v>
      </c>
      <c r="C615" s="176"/>
      <c r="D615" s="176"/>
      <c r="E615" s="176"/>
      <c r="F615" s="210"/>
      <c r="G615" s="15" t="s">
        <v>3</v>
      </c>
      <c r="H615" s="15" t="s">
        <v>3</v>
      </c>
      <c r="I615" s="15" t="s">
        <v>3</v>
      </c>
    </row>
    <row r="616" spans="1:9" customFormat="1" ht="14.25" customHeight="1" x14ac:dyDescent="0.2">
      <c r="A616" s="19" t="s">
        <v>234</v>
      </c>
      <c r="B616" t="s">
        <v>572</v>
      </c>
      <c r="F616" s="5"/>
      <c r="G616" s="5" t="s">
        <v>3</v>
      </c>
      <c r="H616" s="15" t="s">
        <v>3</v>
      </c>
      <c r="I616" s="5" t="s">
        <v>3</v>
      </c>
    </row>
    <row r="617" spans="1:9" customFormat="1" ht="14.25" customHeight="1" x14ac:dyDescent="0.25">
      <c r="A617" s="26" t="s">
        <v>4</v>
      </c>
      <c r="B617" s="9"/>
      <c r="C617" s="9"/>
      <c r="D617" s="9"/>
      <c r="E617" s="9"/>
      <c r="F617" s="10"/>
      <c r="G617" s="10">
        <v>181</v>
      </c>
      <c r="H617" s="121">
        <f>SUM(H609:H616)</f>
        <v>136</v>
      </c>
      <c r="I617" s="10">
        <f>SUM(I609:I616)</f>
        <v>122</v>
      </c>
    </row>
    <row r="618" spans="1:9" customFormat="1" ht="14.25" customHeight="1" x14ac:dyDescent="0.25">
      <c r="A618" s="31"/>
      <c r="F618" s="25"/>
      <c r="G618" s="25"/>
      <c r="H618" s="132"/>
      <c r="I618" s="25"/>
    </row>
    <row r="620" spans="1:9" customFormat="1" ht="27.85" customHeight="1" x14ac:dyDescent="0.2">
      <c r="A620" s="314" t="s">
        <v>613</v>
      </c>
      <c r="B620" s="314"/>
      <c r="C620" s="314"/>
      <c r="D620" s="314"/>
    </row>
    <row r="621" spans="1:9" customFormat="1" ht="14.25" customHeight="1" x14ac:dyDescent="0.25">
      <c r="A621" s="35">
        <v>2025</v>
      </c>
      <c r="B621" s="35">
        <v>2024</v>
      </c>
      <c r="C621" s="35">
        <v>2023</v>
      </c>
      <c r="D621" s="211" t="s">
        <v>4</v>
      </c>
    </row>
    <row r="622" spans="1:9" customFormat="1" ht="14.25" customHeight="1" x14ac:dyDescent="0.25">
      <c r="A622" s="257">
        <v>79</v>
      </c>
      <c r="B622" s="257">
        <v>1</v>
      </c>
      <c r="C622" s="257">
        <v>1</v>
      </c>
      <c r="D622" s="258">
        <v>81</v>
      </c>
    </row>
    <row r="623" spans="1:9" customFormat="1" ht="14.25" customHeight="1" x14ac:dyDescent="0.25">
      <c r="A623" s="277" t="s">
        <v>702</v>
      </c>
      <c r="B623" s="277" t="s">
        <v>702</v>
      </c>
      <c r="C623" s="250" t="s">
        <v>700</v>
      </c>
      <c r="D623" s="251" t="s">
        <v>700</v>
      </c>
    </row>
    <row r="624" spans="1:9" customFormat="1" ht="14.25" customHeight="1" x14ac:dyDescent="0.25">
      <c r="A624" s="214"/>
      <c r="B624" s="5"/>
      <c r="C624" s="5"/>
      <c r="D624" s="31"/>
    </row>
    <row r="626" spans="1:9" ht="14.25" customHeight="1" x14ac:dyDescent="0.25">
      <c r="A626" s="330" t="s">
        <v>116</v>
      </c>
      <c r="B626" s="285"/>
      <c r="C626" s="285"/>
      <c r="D626" s="285"/>
      <c r="E626" s="285"/>
      <c r="F626" s="285"/>
      <c r="G626" s="133"/>
      <c r="H626" s="134"/>
      <c r="I626" s="133"/>
    </row>
    <row r="627" spans="1:9" ht="14.25" customHeight="1" x14ac:dyDescent="0.25">
      <c r="A627" s="20"/>
      <c r="B627" s="20"/>
      <c r="C627" s="20"/>
      <c r="D627" s="20"/>
      <c r="E627" s="20"/>
      <c r="F627" s="20"/>
      <c r="G627" s="3"/>
      <c r="H627" s="43"/>
      <c r="I627" s="3"/>
    </row>
    <row r="628" spans="1:9" ht="14.25" customHeight="1" x14ac:dyDescent="0.25">
      <c r="A628" s="98" t="s">
        <v>344</v>
      </c>
      <c r="B628" s="98"/>
      <c r="C628" s="98"/>
      <c r="D628" s="98"/>
      <c r="E628" s="98"/>
      <c r="F628" s="98"/>
      <c r="G628" s="98"/>
      <c r="H628" s="98"/>
      <c r="I628" s="98"/>
    </row>
    <row r="629" spans="1:9" ht="14.25" customHeight="1" x14ac:dyDescent="0.25">
      <c r="A629" s="29"/>
      <c r="B629" s="29"/>
      <c r="C629" s="29"/>
      <c r="D629" s="29"/>
      <c r="E629" s="29"/>
      <c r="F629" s="29"/>
      <c r="G629" s="45">
        <v>2025</v>
      </c>
      <c r="H629" s="45">
        <v>2024</v>
      </c>
      <c r="I629" s="45">
        <v>2023</v>
      </c>
    </row>
    <row r="630" spans="1:9" ht="14.25" customHeight="1" x14ac:dyDescent="0.2">
      <c r="A630" s="13" t="s">
        <v>0</v>
      </c>
      <c r="B630" s="16"/>
      <c r="C630" s="16"/>
      <c r="D630" s="16"/>
      <c r="E630" s="16"/>
      <c r="F630" s="16"/>
      <c r="G630" s="27">
        <v>4</v>
      </c>
      <c r="H630" s="27">
        <v>4</v>
      </c>
      <c r="I630" s="27">
        <v>8</v>
      </c>
    </row>
    <row r="631" spans="1:9" ht="14.25" customHeight="1" x14ac:dyDescent="0.2">
      <c r="A631" t="s">
        <v>53</v>
      </c>
      <c r="G631" s="5">
        <v>23</v>
      </c>
      <c r="H631" s="5">
        <v>9</v>
      </c>
      <c r="I631" s="5">
        <v>23</v>
      </c>
    </row>
    <row r="632" spans="1:9" ht="14.25" customHeight="1" x14ac:dyDescent="0.25">
      <c r="A632" s="8" t="s">
        <v>4</v>
      </c>
      <c r="B632" s="12"/>
      <c r="C632" s="12"/>
      <c r="D632" s="12"/>
      <c r="E632" s="12"/>
      <c r="F632" s="12"/>
      <c r="G632" s="10">
        <v>27</v>
      </c>
      <c r="H632" s="10">
        <v>13</v>
      </c>
      <c r="I632" s="10">
        <v>31</v>
      </c>
    </row>
    <row r="633" spans="1:9" ht="14.25" customHeight="1" x14ac:dyDescent="0.25">
      <c r="A633" s="1"/>
      <c r="G633" s="1"/>
      <c r="H633" s="25"/>
      <c r="I633" s="1"/>
    </row>
    <row r="634" spans="1:9" ht="14.25" customHeight="1" x14ac:dyDescent="0.2">
      <c r="H634" s="69"/>
    </row>
    <row r="635" spans="1:9" ht="14.25" customHeight="1" x14ac:dyDescent="0.25">
      <c r="A635" s="75" t="s">
        <v>54</v>
      </c>
      <c r="B635" s="133"/>
      <c r="C635" s="133"/>
      <c r="D635" s="133"/>
      <c r="E635" s="133"/>
      <c r="F635" s="133"/>
      <c r="G635" s="75"/>
      <c r="H635" s="137"/>
      <c r="I635" s="75"/>
    </row>
    <row r="636" spans="1:9" ht="14.25" customHeight="1" x14ac:dyDescent="0.25">
      <c r="A636" s="29"/>
      <c r="B636" s="29"/>
      <c r="C636" s="29"/>
      <c r="D636" s="29"/>
      <c r="E636" s="29"/>
      <c r="F636" s="29"/>
      <c r="G636" s="45">
        <v>2025</v>
      </c>
      <c r="H636" s="45">
        <v>2024</v>
      </c>
      <c r="I636" s="45">
        <v>2023</v>
      </c>
    </row>
    <row r="637" spans="1:9" ht="14.25" customHeight="1" x14ac:dyDescent="0.2">
      <c r="A637" s="13" t="s">
        <v>7</v>
      </c>
      <c r="B637" s="16"/>
      <c r="C637" s="16"/>
      <c r="D637" s="16"/>
      <c r="E637" s="16"/>
      <c r="F637" s="16"/>
      <c r="G637" s="27" t="s">
        <v>3</v>
      </c>
      <c r="H637" s="27">
        <v>1</v>
      </c>
      <c r="I637" s="13">
        <v>1</v>
      </c>
    </row>
    <row r="638" spans="1:9" ht="14.25" customHeight="1" x14ac:dyDescent="0.2">
      <c r="A638" s="14" t="s">
        <v>8</v>
      </c>
      <c r="B638" s="17"/>
      <c r="C638" s="17"/>
      <c r="D638" s="17"/>
      <c r="E638" s="17"/>
      <c r="F638" s="17"/>
      <c r="G638" s="15">
        <v>2</v>
      </c>
      <c r="H638" s="15">
        <v>1</v>
      </c>
      <c r="I638" s="15">
        <v>2</v>
      </c>
    </row>
    <row r="639" spans="1:9" ht="14.25" customHeight="1" x14ac:dyDescent="0.2">
      <c r="A639" s="14" t="s">
        <v>9</v>
      </c>
      <c r="B639" s="17"/>
      <c r="C639" s="17"/>
      <c r="D639" s="17"/>
      <c r="E639" s="17"/>
      <c r="F639" s="17"/>
      <c r="G639" s="14">
        <v>6</v>
      </c>
      <c r="H639" s="15">
        <v>5</v>
      </c>
      <c r="I639" s="14">
        <v>5</v>
      </c>
    </row>
    <row r="640" spans="1:9" ht="14.25" customHeight="1" x14ac:dyDescent="0.2">
      <c r="A640" s="14" t="s">
        <v>11</v>
      </c>
      <c r="B640" s="17"/>
      <c r="C640" s="17"/>
      <c r="D640" s="17"/>
      <c r="E640" s="17"/>
      <c r="F640" s="17"/>
      <c r="G640" s="14">
        <v>9</v>
      </c>
      <c r="H640" s="15">
        <v>2</v>
      </c>
      <c r="I640" s="14">
        <v>18</v>
      </c>
    </row>
    <row r="641" spans="1:32" ht="14.25" customHeight="1" x14ac:dyDescent="0.2">
      <c r="A641" s="14" t="s">
        <v>76</v>
      </c>
      <c r="B641" s="17"/>
      <c r="C641" s="17"/>
      <c r="D641" s="17"/>
      <c r="E641" s="17"/>
      <c r="F641" s="17"/>
      <c r="G641" s="15" t="s">
        <v>3</v>
      </c>
      <c r="H641" s="15" t="s">
        <v>3</v>
      </c>
      <c r="I641" s="15">
        <v>1</v>
      </c>
    </row>
    <row r="642" spans="1:32" ht="14.25" customHeight="1" x14ac:dyDescent="0.2">
      <c r="A642" t="s">
        <v>17</v>
      </c>
      <c r="G642" s="5">
        <v>10</v>
      </c>
      <c r="H642" s="5">
        <v>4</v>
      </c>
      <c r="I642" s="5">
        <v>4</v>
      </c>
    </row>
    <row r="643" spans="1:32" ht="14.25" customHeight="1" x14ac:dyDescent="0.25">
      <c r="A643" s="8" t="s">
        <v>4</v>
      </c>
      <c r="B643" s="12"/>
      <c r="C643" s="12"/>
      <c r="D643" s="12"/>
      <c r="E643" s="12"/>
      <c r="F643" s="12"/>
      <c r="G643" s="8">
        <v>27</v>
      </c>
      <c r="H643" s="10">
        <v>13</v>
      </c>
      <c r="I643" s="8">
        <v>31</v>
      </c>
    </row>
    <row r="647" spans="1:32" ht="14.25" customHeight="1" x14ac:dyDescent="0.25">
      <c r="A647" s="330" t="s">
        <v>117</v>
      </c>
      <c r="B647" s="333"/>
      <c r="C647" s="333"/>
      <c r="D647" s="333"/>
      <c r="E647" s="333"/>
      <c r="F647" s="333"/>
      <c r="G647" s="333"/>
      <c r="H647" s="333"/>
      <c r="I647" s="333"/>
      <c r="J647" s="333"/>
      <c r="K647" s="243"/>
      <c r="L647" s="243"/>
      <c r="M647" s="243"/>
      <c r="N647" s="243"/>
      <c r="O647" s="243"/>
      <c r="P647" s="243"/>
      <c r="Q647" s="243"/>
      <c r="R647" s="243"/>
      <c r="S647" s="243"/>
      <c r="T647" s="243"/>
      <c r="U647" s="243"/>
      <c r="V647" s="243"/>
      <c r="W647" s="243"/>
      <c r="X647" s="243"/>
      <c r="Y647" s="243"/>
      <c r="Z647" s="243"/>
      <c r="AA647" s="243"/>
      <c r="AB647" s="243"/>
      <c r="AC647" s="243"/>
      <c r="AD647" s="243"/>
      <c r="AE647" s="243"/>
      <c r="AF647" s="243"/>
    </row>
    <row r="649" spans="1:32" ht="14.25" customHeight="1" x14ac:dyDescent="0.25">
      <c r="A649" s="330" t="s">
        <v>118</v>
      </c>
      <c r="B649" s="285"/>
      <c r="C649" s="285"/>
      <c r="D649" s="285"/>
      <c r="E649" s="285"/>
      <c r="F649" s="285"/>
      <c r="G649" s="285"/>
      <c r="H649" s="152"/>
      <c r="I649" s="152"/>
      <c r="J649" s="152"/>
      <c r="K649" s="243"/>
      <c r="L649" s="243"/>
      <c r="M649" s="243"/>
      <c r="N649" s="243"/>
      <c r="O649" s="243"/>
      <c r="P649" s="243"/>
      <c r="Q649" s="243"/>
      <c r="R649" s="243"/>
      <c r="S649" s="243"/>
      <c r="T649" s="243"/>
      <c r="U649" s="243"/>
      <c r="V649" s="243"/>
      <c r="W649" s="243"/>
      <c r="X649" s="243"/>
      <c r="Y649" s="243"/>
      <c r="Z649" s="243"/>
      <c r="AA649" s="243"/>
      <c r="AB649" s="243"/>
      <c r="AC649" s="243"/>
      <c r="AD649" s="243"/>
      <c r="AE649" s="243"/>
      <c r="AF649" s="243"/>
    </row>
    <row r="651" spans="1:32" ht="42.75" customHeight="1" x14ac:dyDescent="0.2">
      <c r="A651" s="299">
        <v>2025</v>
      </c>
      <c r="B651" s="301"/>
      <c r="C651" s="191" t="s">
        <v>560</v>
      </c>
      <c r="D651" s="191" t="s">
        <v>561</v>
      </c>
      <c r="E651" s="191" t="s">
        <v>129</v>
      </c>
      <c r="F651" s="191" t="s">
        <v>131</v>
      </c>
      <c r="G651" s="191" t="s">
        <v>569</v>
      </c>
      <c r="H651" s="191" t="s">
        <v>130</v>
      </c>
      <c r="I651" s="192" t="s">
        <v>14</v>
      </c>
      <c r="J651" s="260" t="s">
        <v>127</v>
      </c>
      <c r="L651" s="299">
        <v>2024</v>
      </c>
      <c r="M651" s="301"/>
      <c r="N651" s="191" t="s">
        <v>560</v>
      </c>
      <c r="O651" s="191" t="s">
        <v>128</v>
      </c>
      <c r="P651" s="191" t="s">
        <v>129</v>
      </c>
      <c r="Q651" s="191" t="s">
        <v>131</v>
      </c>
      <c r="R651" s="191" t="s">
        <v>569</v>
      </c>
      <c r="S651" s="191" t="s">
        <v>130</v>
      </c>
      <c r="T651" s="192" t="s">
        <v>14</v>
      </c>
      <c r="U651" s="260" t="s">
        <v>127</v>
      </c>
      <c r="W651" s="299">
        <v>2023</v>
      </c>
      <c r="X651" s="301"/>
      <c r="Y651" s="191" t="s">
        <v>560</v>
      </c>
      <c r="Z651" s="191" t="s">
        <v>561</v>
      </c>
      <c r="AA651" s="191" t="s">
        <v>129</v>
      </c>
      <c r="AB651" s="191" t="s">
        <v>131</v>
      </c>
      <c r="AC651" s="191" t="s">
        <v>569</v>
      </c>
      <c r="AD651" s="191" t="s">
        <v>130</v>
      </c>
      <c r="AE651" s="192" t="s">
        <v>14</v>
      </c>
      <c r="AF651" s="260" t="s">
        <v>127</v>
      </c>
    </row>
    <row r="652" spans="1:32" ht="14.25" customHeight="1" x14ac:dyDescent="0.2">
      <c r="A652" s="51" t="s">
        <v>126</v>
      </c>
      <c r="B652" s="52"/>
      <c r="C652" s="55">
        <v>2</v>
      </c>
      <c r="D652" s="55">
        <v>46</v>
      </c>
      <c r="E652" s="55" t="s">
        <v>3</v>
      </c>
      <c r="F652" s="55">
        <v>17</v>
      </c>
      <c r="G652" s="55">
        <v>14</v>
      </c>
      <c r="H652" s="55">
        <v>5</v>
      </c>
      <c r="I652" s="55">
        <v>1</v>
      </c>
      <c r="J652" s="55">
        <v>11</v>
      </c>
      <c r="L652" s="51" t="s">
        <v>126</v>
      </c>
      <c r="M652" s="52"/>
      <c r="N652" s="55">
        <v>9</v>
      </c>
      <c r="O652" s="55">
        <v>25</v>
      </c>
      <c r="P652" s="55">
        <v>5</v>
      </c>
      <c r="Q652" s="55">
        <v>12</v>
      </c>
      <c r="R652" s="55">
        <v>6</v>
      </c>
      <c r="S652" s="55">
        <v>8</v>
      </c>
      <c r="T652" s="55">
        <v>1</v>
      </c>
      <c r="U652" s="55">
        <v>2</v>
      </c>
      <c r="W652" s="51" t="s">
        <v>126</v>
      </c>
      <c r="X652" s="52"/>
      <c r="Y652" s="55">
        <v>6</v>
      </c>
      <c r="Z652" s="55">
        <v>44</v>
      </c>
      <c r="AA652" s="55">
        <v>4</v>
      </c>
      <c r="AB652" s="55">
        <v>28</v>
      </c>
      <c r="AC652" s="55">
        <v>4</v>
      </c>
      <c r="AD652" s="55">
        <v>3</v>
      </c>
      <c r="AE652" s="55">
        <v>2</v>
      </c>
      <c r="AF652" s="55">
        <v>9</v>
      </c>
    </row>
    <row r="653" spans="1:32" ht="14.25" customHeight="1" x14ac:dyDescent="0.2">
      <c r="A653" s="53" t="s">
        <v>119</v>
      </c>
      <c r="B653" s="54"/>
      <c r="C653" s="56" t="s">
        <v>3</v>
      </c>
      <c r="D653" s="56">
        <v>2</v>
      </c>
      <c r="E653" s="56" t="s">
        <v>3</v>
      </c>
      <c r="F653" s="56" t="s">
        <v>3</v>
      </c>
      <c r="G653" s="56" t="s">
        <v>3</v>
      </c>
      <c r="H653" s="56" t="s">
        <v>3</v>
      </c>
      <c r="I653" s="56" t="s">
        <v>3</v>
      </c>
      <c r="J653" s="56">
        <v>2</v>
      </c>
      <c r="L653" s="53" t="s">
        <v>119</v>
      </c>
      <c r="M653" s="54"/>
      <c r="N653" s="56">
        <v>1</v>
      </c>
      <c r="O653" s="56">
        <v>1</v>
      </c>
      <c r="P653" s="56" t="s">
        <v>3</v>
      </c>
      <c r="Q653" s="56">
        <v>1</v>
      </c>
      <c r="R653" s="56">
        <v>1</v>
      </c>
      <c r="S653" s="56" t="s">
        <v>3</v>
      </c>
      <c r="T653" s="56" t="s">
        <v>3</v>
      </c>
      <c r="U653" s="56" t="s">
        <v>3</v>
      </c>
      <c r="W653" s="53" t="s">
        <v>119</v>
      </c>
      <c r="X653" s="54"/>
      <c r="Y653" s="56" t="s">
        <v>3</v>
      </c>
      <c r="Z653" s="56">
        <v>4</v>
      </c>
      <c r="AA653" s="56" t="s">
        <v>3</v>
      </c>
      <c r="AB653" s="56">
        <v>2</v>
      </c>
      <c r="AC653" s="56">
        <v>1</v>
      </c>
      <c r="AD653" s="56" t="s">
        <v>3</v>
      </c>
      <c r="AE653" s="56" t="s">
        <v>3</v>
      </c>
      <c r="AF653" s="56">
        <v>1</v>
      </c>
    </row>
    <row r="654" spans="1:32" ht="14.25" customHeight="1" x14ac:dyDescent="0.2">
      <c r="A654" s="53" t="s">
        <v>120</v>
      </c>
      <c r="B654" s="54"/>
      <c r="C654" s="56" t="s">
        <v>3</v>
      </c>
      <c r="D654" s="56" t="s">
        <v>3</v>
      </c>
      <c r="E654" s="56" t="s">
        <v>3</v>
      </c>
      <c r="F654" s="56" t="s">
        <v>3</v>
      </c>
      <c r="G654" s="56" t="s">
        <v>3</v>
      </c>
      <c r="H654" s="56" t="s">
        <v>3</v>
      </c>
      <c r="I654" s="56" t="s">
        <v>3</v>
      </c>
      <c r="J654" s="56" t="s">
        <v>3</v>
      </c>
      <c r="L654" s="53" t="s">
        <v>120</v>
      </c>
      <c r="M654" s="54"/>
      <c r="N654" s="56" t="s">
        <v>3</v>
      </c>
      <c r="O654" s="56" t="s">
        <v>3</v>
      </c>
      <c r="P654" s="56" t="s">
        <v>3</v>
      </c>
      <c r="Q654" s="56" t="s">
        <v>3</v>
      </c>
      <c r="R654" s="56" t="s">
        <v>3</v>
      </c>
      <c r="S654" s="56" t="s">
        <v>3</v>
      </c>
      <c r="T654" s="56" t="s">
        <v>3</v>
      </c>
      <c r="U654" s="56" t="s">
        <v>3</v>
      </c>
      <c r="W654" s="53" t="s">
        <v>120</v>
      </c>
      <c r="X654" s="54"/>
      <c r="Y654" s="56" t="s">
        <v>3</v>
      </c>
      <c r="Z654" s="56">
        <v>1</v>
      </c>
      <c r="AA654" s="56">
        <v>1</v>
      </c>
      <c r="AB654" s="56" t="s">
        <v>3</v>
      </c>
      <c r="AC654" s="56" t="s">
        <v>3</v>
      </c>
      <c r="AD654" s="56" t="s">
        <v>3</v>
      </c>
      <c r="AE654" s="56" t="s">
        <v>3</v>
      </c>
      <c r="AF654" s="56" t="s">
        <v>3</v>
      </c>
    </row>
    <row r="655" spans="1:32" ht="14.25" customHeight="1" x14ac:dyDescent="0.2">
      <c r="A655" s="53" t="s">
        <v>121</v>
      </c>
      <c r="B655" s="54"/>
      <c r="C655" s="56">
        <v>1</v>
      </c>
      <c r="D655" s="56">
        <v>10</v>
      </c>
      <c r="E655" s="56">
        <v>1</v>
      </c>
      <c r="F655" s="56">
        <v>4</v>
      </c>
      <c r="G655" s="56">
        <v>1</v>
      </c>
      <c r="H655" s="56">
        <v>2</v>
      </c>
      <c r="I655" s="56" t="s">
        <v>3</v>
      </c>
      <c r="J655" s="56">
        <v>3</v>
      </c>
      <c r="L655" s="53" t="s">
        <v>121</v>
      </c>
      <c r="M655" s="54"/>
      <c r="N655" s="56">
        <v>1</v>
      </c>
      <c r="O655" s="56">
        <v>5</v>
      </c>
      <c r="P655" s="56" t="s">
        <v>3</v>
      </c>
      <c r="Q655" s="56">
        <v>2</v>
      </c>
      <c r="R655" s="56">
        <v>3</v>
      </c>
      <c r="S655" s="56" t="s">
        <v>3</v>
      </c>
      <c r="T655" s="56" t="s">
        <v>3</v>
      </c>
      <c r="U655" s="56">
        <v>1</v>
      </c>
      <c r="W655" s="53" t="s">
        <v>121</v>
      </c>
      <c r="X655" s="54"/>
      <c r="Y655" s="56">
        <v>4</v>
      </c>
      <c r="Z655" s="56">
        <v>6</v>
      </c>
      <c r="AA655" s="56">
        <v>1</v>
      </c>
      <c r="AB655" s="56">
        <v>4</v>
      </c>
      <c r="AC655" s="56">
        <v>1</v>
      </c>
      <c r="AD655" s="56">
        <v>3</v>
      </c>
      <c r="AE655" s="56" t="s">
        <v>3</v>
      </c>
      <c r="AF655" s="56">
        <v>1</v>
      </c>
    </row>
    <row r="656" spans="1:32" ht="14.25" customHeight="1" x14ac:dyDescent="0.2">
      <c r="A656" s="53" t="s">
        <v>122</v>
      </c>
      <c r="B656" s="54"/>
      <c r="C656" s="56" t="s">
        <v>3</v>
      </c>
      <c r="D656" s="56">
        <v>12</v>
      </c>
      <c r="E656" s="56" t="s">
        <v>3</v>
      </c>
      <c r="F656" s="56">
        <v>5</v>
      </c>
      <c r="G656" s="56">
        <v>2</v>
      </c>
      <c r="H656" s="56">
        <v>3</v>
      </c>
      <c r="I656" s="56">
        <v>1</v>
      </c>
      <c r="J656" s="56">
        <v>1</v>
      </c>
      <c r="L656" s="53" t="s">
        <v>122</v>
      </c>
      <c r="M656" s="54"/>
      <c r="N656" s="56" t="s">
        <v>3</v>
      </c>
      <c r="O656" s="56">
        <v>3</v>
      </c>
      <c r="P656" s="56" t="s">
        <v>3</v>
      </c>
      <c r="Q656" s="56">
        <v>1</v>
      </c>
      <c r="R656" s="56">
        <v>2</v>
      </c>
      <c r="S656" s="56" t="s">
        <v>3</v>
      </c>
      <c r="T656" s="56" t="s">
        <v>3</v>
      </c>
      <c r="U656" s="56" t="s">
        <v>3</v>
      </c>
      <c r="W656" s="53" t="s">
        <v>122</v>
      </c>
      <c r="X656" s="54"/>
      <c r="Y656" s="56">
        <v>1</v>
      </c>
      <c r="Z656" s="56">
        <v>2</v>
      </c>
      <c r="AA656" s="56">
        <v>1</v>
      </c>
      <c r="AB656" s="56" t="s">
        <v>3</v>
      </c>
      <c r="AC656" s="56" t="s">
        <v>3</v>
      </c>
      <c r="AD656" s="56">
        <v>2</v>
      </c>
      <c r="AE656" s="56" t="s">
        <v>3</v>
      </c>
      <c r="AF656" s="56" t="s">
        <v>3</v>
      </c>
    </row>
    <row r="657" spans="1:32" ht="14.25" customHeight="1" x14ac:dyDescent="0.2">
      <c r="A657" s="53" t="s">
        <v>123</v>
      </c>
      <c r="B657" s="54"/>
      <c r="C657" s="56">
        <v>1</v>
      </c>
      <c r="D657" s="56">
        <v>3</v>
      </c>
      <c r="E657" s="56" t="s">
        <v>3</v>
      </c>
      <c r="F657" s="56">
        <v>1</v>
      </c>
      <c r="G657" s="56">
        <v>3</v>
      </c>
      <c r="H657" s="56" t="s">
        <v>3</v>
      </c>
      <c r="I657" s="56" t="s">
        <v>3</v>
      </c>
      <c r="J657" s="56" t="s">
        <v>3</v>
      </c>
      <c r="L657" s="53" t="s">
        <v>123</v>
      </c>
      <c r="M657" s="54"/>
      <c r="N657" s="56">
        <v>1</v>
      </c>
      <c r="O657" s="56">
        <v>5</v>
      </c>
      <c r="P657" s="56">
        <v>1</v>
      </c>
      <c r="Q657" s="56" t="s">
        <v>3</v>
      </c>
      <c r="R657" s="56" t="s">
        <v>3</v>
      </c>
      <c r="S657" s="56">
        <v>4</v>
      </c>
      <c r="T657" s="56" t="s">
        <v>3</v>
      </c>
      <c r="U657" s="56">
        <v>1</v>
      </c>
      <c r="W657" s="53" t="s">
        <v>123</v>
      </c>
      <c r="X657" s="54"/>
      <c r="Y657" s="56" t="s">
        <v>3</v>
      </c>
      <c r="Z657" s="56">
        <v>2</v>
      </c>
      <c r="AA657" s="56">
        <v>1</v>
      </c>
      <c r="AB657" s="56" t="s">
        <v>3</v>
      </c>
      <c r="AC657" s="56" t="s">
        <v>3</v>
      </c>
      <c r="AD657" s="56" t="s">
        <v>3</v>
      </c>
      <c r="AE657" s="56" t="s">
        <v>3</v>
      </c>
      <c r="AF657" s="56">
        <v>1</v>
      </c>
    </row>
    <row r="658" spans="1:32" ht="14.25" customHeight="1" x14ac:dyDescent="0.2">
      <c r="A658" s="53" t="s">
        <v>124</v>
      </c>
      <c r="B658" s="54"/>
      <c r="C658" s="56">
        <v>1</v>
      </c>
      <c r="D658" s="56">
        <v>2</v>
      </c>
      <c r="E658" s="56" t="s">
        <v>3</v>
      </c>
      <c r="F658" s="56" t="s">
        <v>3</v>
      </c>
      <c r="G658" s="56">
        <v>2</v>
      </c>
      <c r="H658" s="56">
        <v>1</v>
      </c>
      <c r="I658" s="56" t="s">
        <v>3</v>
      </c>
      <c r="J658" s="56" t="s">
        <v>3</v>
      </c>
      <c r="L658" s="53" t="s">
        <v>124</v>
      </c>
      <c r="M658" s="54"/>
      <c r="N658" s="56">
        <v>2</v>
      </c>
      <c r="O658" s="56">
        <v>4</v>
      </c>
      <c r="P658" s="56">
        <v>3</v>
      </c>
      <c r="Q658" s="56">
        <v>2</v>
      </c>
      <c r="R658" s="56" t="s">
        <v>3</v>
      </c>
      <c r="S658" s="56" t="s">
        <v>3</v>
      </c>
      <c r="T658" s="56" t="s">
        <v>3</v>
      </c>
      <c r="U658" s="56">
        <v>1</v>
      </c>
      <c r="W658" s="53" t="s">
        <v>124</v>
      </c>
      <c r="X658" s="54"/>
      <c r="Y658" s="56" t="s">
        <v>3</v>
      </c>
      <c r="Z658" s="56">
        <v>3</v>
      </c>
      <c r="AA658" s="56">
        <v>1</v>
      </c>
      <c r="AB658" s="56" t="s">
        <v>3</v>
      </c>
      <c r="AC658" s="56" t="s">
        <v>3</v>
      </c>
      <c r="AD658" s="56" t="s">
        <v>3</v>
      </c>
      <c r="AE658" s="56" t="s">
        <v>3</v>
      </c>
      <c r="AF658" s="56">
        <v>2</v>
      </c>
    </row>
    <row r="659" spans="1:32" ht="14.25" customHeight="1" x14ac:dyDescent="0.2">
      <c r="A659" s="47" t="s">
        <v>125</v>
      </c>
      <c r="B659" s="48"/>
      <c r="C659" s="57" t="s">
        <v>3</v>
      </c>
      <c r="D659" s="57">
        <v>1</v>
      </c>
      <c r="E659" s="57" t="s">
        <v>3</v>
      </c>
      <c r="F659" s="57">
        <v>1</v>
      </c>
      <c r="G659" s="57" t="s">
        <v>3</v>
      </c>
      <c r="H659" s="57" t="s">
        <v>3</v>
      </c>
      <c r="I659" s="57" t="s">
        <v>3</v>
      </c>
      <c r="J659" s="57" t="s">
        <v>3</v>
      </c>
      <c r="L659" s="47" t="s">
        <v>125</v>
      </c>
      <c r="M659" s="48"/>
      <c r="N659" s="57" t="s">
        <v>3</v>
      </c>
      <c r="O659" s="57" t="s">
        <v>3</v>
      </c>
      <c r="P659" s="57" t="s">
        <v>3</v>
      </c>
      <c r="Q659" s="57" t="s">
        <v>3</v>
      </c>
      <c r="R659" s="57" t="s">
        <v>3</v>
      </c>
      <c r="S659" s="57" t="s">
        <v>3</v>
      </c>
      <c r="T659" s="57" t="s">
        <v>3</v>
      </c>
      <c r="U659" s="57" t="s">
        <v>3</v>
      </c>
      <c r="W659" s="47" t="s">
        <v>125</v>
      </c>
      <c r="X659" s="48"/>
      <c r="Y659" s="57" t="s">
        <v>3</v>
      </c>
      <c r="Z659" s="57" t="s">
        <v>3</v>
      </c>
      <c r="AA659" s="57" t="s">
        <v>3</v>
      </c>
      <c r="AB659" s="57" t="s">
        <v>3</v>
      </c>
      <c r="AC659" s="57" t="s">
        <v>3</v>
      </c>
      <c r="AD659" s="57" t="s">
        <v>3</v>
      </c>
      <c r="AE659" s="57" t="s">
        <v>3</v>
      </c>
      <c r="AF659" s="57" t="s">
        <v>3</v>
      </c>
    </row>
    <row r="660" spans="1:32" ht="14.25" customHeight="1" x14ac:dyDescent="0.25">
      <c r="A660" s="50" t="s">
        <v>4</v>
      </c>
      <c r="B660" s="49"/>
      <c r="C660" s="58">
        <v>5</v>
      </c>
      <c r="D660" s="58">
        <v>76</v>
      </c>
      <c r="E660" s="58">
        <v>1</v>
      </c>
      <c r="F660" s="58">
        <v>28</v>
      </c>
      <c r="G660" s="58">
        <v>22</v>
      </c>
      <c r="H660" s="58">
        <v>11</v>
      </c>
      <c r="I660" s="58">
        <v>2</v>
      </c>
      <c r="J660" s="58">
        <v>17</v>
      </c>
      <c r="L660" s="50" t="s">
        <v>4</v>
      </c>
      <c r="M660" s="49"/>
      <c r="N660" s="58">
        <v>14</v>
      </c>
      <c r="O660" s="58">
        <v>43</v>
      </c>
      <c r="P660" s="58">
        <v>9</v>
      </c>
      <c r="Q660" s="58">
        <v>18</v>
      </c>
      <c r="R660" s="58">
        <v>12</v>
      </c>
      <c r="S660" s="58">
        <v>12</v>
      </c>
      <c r="T660" s="58">
        <v>1</v>
      </c>
      <c r="U660" s="58">
        <v>5</v>
      </c>
      <c r="W660" s="50" t="s">
        <v>4</v>
      </c>
      <c r="X660" s="49"/>
      <c r="Y660" s="58">
        <f t="shared" ref="Y660:AF660" si="0">SUM(Y652:Y659)</f>
        <v>11</v>
      </c>
      <c r="Z660" s="58">
        <f t="shared" si="0"/>
        <v>62</v>
      </c>
      <c r="AA660" s="58">
        <f t="shared" si="0"/>
        <v>9</v>
      </c>
      <c r="AB660" s="58">
        <f t="shared" si="0"/>
        <v>34</v>
      </c>
      <c r="AC660" s="58">
        <f t="shared" si="0"/>
        <v>6</v>
      </c>
      <c r="AD660" s="58">
        <f t="shared" si="0"/>
        <v>8</v>
      </c>
      <c r="AE660" s="58">
        <f t="shared" si="0"/>
        <v>2</v>
      </c>
      <c r="AF660" s="58">
        <f t="shared" si="0"/>
        <v>14</v>
      </c>
    </row>
    <row r="661" spans="1:32" ht="14.25" customHeight="1" x14ac:dyDescent="0.25">
      <c r="L661" s="1"/>
      <c r="M661" s="3"/>
      <c r="N661" s="43"/>
      <c r="O661" s="43"/>
      <c r="P661" s="43"/>
      <c r="Q661" s="43"/>
      <c r="R661" s="43"/>
      <c r="S661" s="43"/>
      <c r="T661" s="43"/>
      <c r="U661" s="43"/>
      <c r="AF661" s="69"/>
    </row>
    <row r="662" spans="1:32" ht="14.25" customHeight="1" x14ac:dyDescent="0.2">
      <c r="A662" t="s">
        <v>712</v>
      </c>
      <c r="D662" s="78" t="s">
        <v>133</v>
      </c>
      <c r="L662" t="s">
        <v>157</v>
      </c>
      <c r="O662" s="78" t="s">
        <v>133</v>
      </c>
      <c r="U662" s="69"/>
      <c r="W662" t="s">
        <v>132</v>
      </c>
      <c r="Z662" s="78" t="s">
        <v>133</v>
      </c>
      <c r="AF662" s="69"/>
    </row>
    <row r="664" spans="1:32" ht="14.25" customHeight="1" x14ac:dyDescent="0.2">
      <c r="A664"/>
      <c r="D664"/>
    </row>
    <row r="665" spans="1:32" ht="14.25" customHeight="1" x14ac:dyDescent="0.25">
      <c r="A665" s="330" t="s">
        <v>134</v>
      </c>
      <c r="B665" s="285"/>
      <c r="C665" s="285"/>
      <c r="D665" s="285"/>
      <c r="E665" s="285"/>
      <c r="F665" s="285"/>
      <c r="G665" s="152"/>
      <c r="H665" s="152"/>
      <c r="I665" s="152"/>
    </row>
    <row r="666" spans="1:32" ht="14.25" customHeight="1" x14ac:dyDescent="0.2">
      <c r="H666" s="69"/>
    </row>
    <row r="667" spans="1:32" ht="14.25" customHeight="1" x14ac:dyDescent="0.25">
      <c r="A667" s="98" t="s">
        <v>135</v>
      </c>
      <c r="B667" s="152"/>
      <c r="C667" s="152"/>
      <c r="D667" s="152"/>
      <c r="E667" s="152"/>
      <c r="F667" s="152"/>
      <c r="G667" s="133"/>
      <c r="H667" s="134"/>
      <c r="I667" s="133"/>
    </row>
    <row r="668" spans="1:32" ht="14.25" customHeight="1" x14ac:dyDescent="0.25">
      <c r="A668" s="29"/>
      <c r="B668" s="29"/>
      <c r="C668" s="29"/>
      <c r="D668" s="29"/>
      <c r="E668" s="29"/>
      <c r="F668" s="29"/>
      <c r="G668" s="45">
        <v>2025</v>
      </c>
      <c r="H668" s="45">
        <v>2024</v>
      </c>
      <c r="I668" s="45">
        <v>2023</v>
      </c>
    </row>
    <row r="669" spans="1:32" ht="14.25" customHeight="1" x14ac:dyDescent="0.2">
      <c r="A669" s="22" t="s">
        <v>0</v>
      </c>
      <c r="B669" s="155"/>
      <c r="C669" s="155"/>
      <c r="D669" s="155"/>
      <c r="E669" s="155"/>
      <c r="F669" s="155"/>
      <c r="G669" s="27">
        <v>3</v>
      </c>
      <c r="H669" s="32">
        <v>2</v>
      </c>
      <c r="I669" s="27" t="s">
        <v>3</v>
      </c>
    </row>
    <row r="670" spans="1:32" ht="14.25" customHeight="1" x14ac:dyDescent="0.2">
      <c r="A670" s="153" t="s">
        <v>1</v>
      </c>
      <c r="B670" s="153"/>
      <c r="C670" s="153"/>
      <c r="D670" s="153"/>
      <c r="E670" s="153"/>
      <c r="F670" s="153"/>
      <c r="G670" s="5">
        <v>9</v>
      </c>
      <c r="H670" s="33">
        <v>10</v>
      </c>
      <c r="I670" s="5">
        <v>5</v>
      </c>
    </row>
    <row r="671" spans="1:32" ht="14.25" customHeight="1" x14ac:dyDescent="0.25">
      <c r="A671" s="156" t="s">
        <v>4</v>
      </c>
      <c r="B671" s="156"/>
      <c r="C671" s="156"/>
      <c r="D671" s="156"/>
      <c r="E671" s="156"/>
      <c r="F671" s="156"/>
      <c r="G671" s="10">
        <v>12</v>
      </c>
      <c r="H671" s="42">
        <v>12</v>
      </c>
      <c r="I671" s="10">
        <v>5</v>
      </c>
    </row>
    <row r="672" spans="1:32" ht="14.25" customHeight="1" x14ac:dyDescent="0.25">
      <c r="A672" s="20"/>
      <c r="B672" s="20"/>
      <c r="C672" s="20"/>
      <c r="D672" s="20"/>
      <c r="E672" s="20"/>
      <c r="F672" s="20"/>
      <c r="G672" s="25"/>
      <c r="H672" s="43"/>
      <c r="I672" s="25"/>
    </row>
    <row r="673" spans="1:9" ht="14.25" customHeight="1" x14ac:dyDescent="0.2">
      <c r="H673" s="69"/>
    </row>
    <row r="674" spans="1:9" ht="14.25" customHeight="1" x14ac:dyDescent="0.25">
      <c r="A674" s="75" t="s">
        <v>136</v>
      </c>
      <c r="B674" s="133"/>
      <c r="C674" s="133"/>
      <c r="D674" s="133"/>
      <c r="E674" s="133"/>
      <c r="F674" s="133"/>
      <c r="G674" s="133"/>
      <c r="H674" s="134"/>
      <c r="I674" s="133"/>
    </row>
    <row r="675" spans="1:9" ht="14.25" customHeight="1" x14ac:dyDescent="0.25">
      <c r="A675" s="29"/>
      <c r="B675" s="29"/>
      <c r="C675" s="29"/>
      <c r="D675" s="29"/>
      <c r="E675" s="29"/>
      <c r="F675" s="29"/>
      <c r="G675" s="45">
        <v>2025</v>
      </c>
      <c r="H675" s="45">
        <v>2024</v>
      </c>
      <c r="I675" s="45">
        <v>2023</v>
      </c>
    </row>
    <row r="676" spans="1:9" ht="14.25" customHeight="1" x14ac:dyDescent="0.2">
      <c r="A676" s="13" t="s">
        <v>7</v>
      </c>
      <c r="B676" s="16"/>
      <c r="C676" s="16"/>
      <c r="D676" s="16"/>
      <c r="E676" s="16"/>
      <c r="F676" s="16"/>
      <c r="G676" s="27">
        <v>1</v>
      </c>
      <c r="H676" s="32" t="s">
        <v>3</v>
      </c>
      <c r="I676" s="27" t="s">
        <v>3</v>
      </c>
    </row>
    <row r="677" spans="1:9" ht="14.25" customHeight="1" x14ac:dyDescent="0.2">
      <c r="A677" s="14" t="s">
        <v>8</v>
      </c>
      <c r="B677" s="17"/>
      <c r="C677" s="17"/>
      <c r="D677" s="17"/>
      <c r="E677" s="17"/>
      <c r="F677" s="17"/>
      <c r="G677" s="15">
        <v>2</v>
      </c>
      <c r="H677" s="33">
        <v>2</v>
      </c>
      <c r="I677" s="15">
        <v>1</v>
      </c>
    </row>
    <row r="678" spans="1:9" ht="14.25" customHeight="1" x14ac:dyDescent="0.2">
      <c r="A678" s="14" t="s">
        <v>9</v>
      </c>
      <c r="B678" s="17"/>
      <c r="C678" s="17"/>
      <c r="D678" s="17"/>
      <c r="E678" s="17"/>
      <c r="F678" s="17"/>
      <c r="G678" s="15">
        <v>5</v>
      </c>
      <c r="H678" s="33">
        <v>3</v>
      </c>
      <c r="I678" s="15">
        <v>2</v>
      </c>
    </row>
    <row r="679" spans="1:9" ht="14.25" customHeight="1" x14ac:dyDescent="0.2">
      <c r="A679" s="14" t="s">
        <v>11</v>
      </c>
      <c r="B679" s="17"/>
      <c r="C679" s="17"/>
      <c r="D679" s="17"/>
      <c r="E679" s="17"/>
      <c r="F679" s="17"/>
      <c r="G679" s="15">
        <v>2</v>
      </c>
      <c r="H679" s="33">
        <v>2</v>
      </c>
      <c r="I679" s="15" t="s">
        <v>3</v>
      </c>
    </row>
    <row r="680" spans="1:9" ht="14.25" customHeight="1" x14ac:dyDescent="0.2">
      <c r="A680" s="14" t="s">
        <v>100</v>
      </c>
      <c r="B680" s="17"/>
      <c r="C680" s="17"/>
      <c r="D680" s="17"/>
      <c r="E680" s="17"/>
      <c r="F680" s="17"/>
      <c r="G680" s="15" t="s">
        <v>3</v>
      </c>
      <c r="H680" s="33" t="s">
        <v>3</v>
      </c>
      <c r="I680" s="15" t="s">
        <v>3</v>
      </c>
    </row>
    <row r="681" spans="1:9" ht="14.25" customHeight="1" x14ac:dyDescent="0.2">
      <c r="A681" s="14" t="s">
        <v>12</v>
      </c>
      <c r="B681" s="17"/>
      <c r="C681" s="17"/>
      <c r="D681" s="17"/>
      <c r="E681" s="17"/>
      <c r="F681" s="17"/>
      <c r="G681" s="15" t="s">
        <v>3</v>
      </c>
      <c r="H681" s="33">
        <v>1</v>
      </c>
      <c r="I681" s="15" t="s">
        <v>3</v>
      </c>
    </row>
    <row r="682" spans="1:9" ht="14.25" customHeight="1" x14ac:dyDescent="0.2">
      <c r="A682" s="14" t="s">
        <v>10</v>
      </c>
      <c r="B682" s="17"/>
      <c r="C682" s="17"/>
      <c r="D682" s="17"/>
      <c r="E682" s="17"/>
      <c r="F682" s="17"/>
      <c r="G682" s="15" t="s">
        <v>3</v>
      </c>
      <c r="H682" s="33">
        <v>1</v>
      </c>
      <c r="I682" s="15" t="s">
        <v>3</v>
      </c>
    </row>
    <row r="683" spans="1:9" ht="14.25" customHeight="1" x14ac:dyDescent="0.25">
      <c r="A683" s="8" t="s">
        <v>4</v>
      </c>
      <c r="B683" s="12"/>
      <c r="C683" s="12"/>
      <c r="D683" s="12"/>
      <c r="E683" s="12"/>
      <c r="F683" s="12"/>
      <c r="G683" s="10">
        <v>10</v>
      </c>
      <c r="H683" s="42">
        <v>9</v>
      </c>
      <c r="I683" s="10">
        <v>3</v>
      </c>
    </row>
    <row r="684" spans="1:9" ht="14.25" customHeight="1" x14ac:dyDescent="0.25">
      <c r="A684"/>
      <c r="B684" s="3"/>
      <c r="C684" s="3"/>
      <c r="D684" s="3"/>
      <c r="E684" s="3"/>
      <c r="F684" s="3"/>
      <c r="G684" s="5"/>
      <c r="H684" s="43"/>
      <c r="I684" s="5"/>
    </row>
    <row r="685" spans="1:9" ht="14.25" customHeight="1" x14ac:dyDescent="0.2">
      <c r="A685" t="s">
        <v>17</v>
      </c>
      <c r="G685" s="5">
        <v>2</v>
      </c>
      <c r="H685" s="69">
        <v>3</v>
      </c>
      <c r="I685" s="5">
        <v>2</v>
      </c>
    </row>
    <row r="686" spans="1:9" ht="14.25" customHeight="1" x14ac:dyDescent="0.25">
      <c r="A686" s="8" t="s">
        <v>4</v>
      </c>
      <c r="B686" s="4"/>
      <c r="C686" s="4"/>
      <c r="D686" s="4"/>
      <c r="E686" s="4"/>
      <c r="F686" s="4"/>
      <c r="G686" s="10">
        <v>12</v>
      </c>
      <c r="H686" s="42">
        <v>12</v>
      </c>
      <c r="I686" s="10">
        <v>5</v>
      </c>
    </row>
    <row r="689" spans="1:9" ht="14.25" customHeight="1" x14ac:dyDescent="0.25">
      <c r="A689" s="75" t="s">
        <v>710</v>
      </c>
      <c r="B689" s="76"/>
      <c r="C689" s="76"/>
      <c r="D689" s="76"/>
      <c r="E689" s="76"/>
      <c r="F689" s="76"/>
      <c r="G689" s="76"/>
      <c r="H689" s="76"/>
      <c r="I689" s="243"/>
    </row>
    <row r="690" spans="1:9" ht="14.25" customHeight="1" x14ac:dyDescent="0.2">
      <c r="H690" s="69"/>
    </row>
    <row r="691" spans="1:9" ht="14.25" customHeight="1" x14ac:dyDescent="0.25">
      <c r="A691" s="98" t="s">
        <v>137</v>
      </c>
      <c r="B691" s="152"/>
      <c r="C691" s="152"/>
      <c r="D691" s="152"/>
      <c r="E691" s="152"/>
      <c r="F691" s="152"/>
      <c r="G691" s="133"/>
      <c r="H691" s="134"/>
      <c r="I691" s="133"/>
    </row>
    <row r="692" spans="1:9" ht="14.25" customHeight="1" x14ac:dyDescent="0.25">
      <c r="A692" s="29"/>
      <c r="B692" s="29"/>
      <c r="C692" s="29"/>
      <c r="D692" s="29"/>
      <c r="E692" s="29"/>
      <c r="F692" s="29"/>
      <c r="G692" s="45">
        <v>2025</v>
      </c>
      <c r="H692" s="45">
        <v>2024</v>
      </c>
      <c r="I692" s="45">
        <v>2023</v>
      </c>
    </row>
    <row r="693" spans="1:9" ht="14.25" customHeight="1" x14ac:dyDescent="0.2">
      <c r="A693" s="22" t="s">
        <v>0</v>
      </c>
      <c r="B693" s="155"/>
      <c r="C693" s="155"/>
      <c r="D693" s="155"/>
      <c r="E693" s="155"/>
      <c r="F693" s="155"/>
      <c r="G693" s="27" t="s">
        <v>3</v>
      </c>
      <c r="H693" s="32" t="s">
        <v>3</v>
      </c>
      <c r="I693" s="27" t="s">
        <v>3</v>
      </c>
    </row>
    <row r="694" spans="1:9" ht="14.25" customHeight="1" x14ac:dyDescent="0.2">
      <c r="A694" s="153" t="s">
        <v>1</v>
      </c>
      <c r="B694" s="153"/>
      <c r="C694" s="153"/>
      <c r="D694" s="153"/>
      <c r="E694" s="153"/>
      <c r="F694" s="153"/>
      <c r="G694" s="5">
        <v>1</v>
      </c>
      <c r="H694" s="33" t="s">
        <v>3</v>
      </c>
      <c r="I694" s="5" t="s">
        <v>3</v>
      </c>
    </row>
    <row r="695" spans="1:9" ht="14.25" customHeight="1" x14ac:dyDescent="0.25">
      <c r="A695" s="156" t="s">
        <v>4</v>
      </c>
      <c r="B695" s="156"/>
      <c r="C695" s="156"/>
      <c r="D695" s="156"/>
      <c r="E695" s="156"/>
      <c r="F695" s="156"/>
      <c r="G695" s="10">
        <v>1</v>
      </c>
      <c r="H695" s="42" t="s">
        <v>3</v>
      </c>
      <c r="I695" s="10" t="s">
        <v>3</v>
      </c>
    </row>
    <row r="696" spans="1:9" ht="14.25" customHeight="1" x14ac:dyDescent="0.2">
      <c r="H696" s="69"/>
    </row>
    <row r="697" spans="1:9" ht="14.25" customHeight="1" x14ac:dyDescent="0.2">
      <c r="H697" s="69"/>
    </row>
    <row r="698" spans="1:9" ht="14.25" customHeight="1" x14ac:dyDescent="0.25">
      <c r="A698" s="75" t="s">
        <v>138</v>
      </c>
      <c r="B698" s="133"/>
      <c r="C698" s="133"/>
      <c r="D698" s="133"/>
      <c r="E698" s="133"/>
      <c r="F698" s="133"/>
      <c r="G698" s="133"/>
      <c r="H698" s="134"/>
      <c r="I698" s="133"/>
    </row>
    <row r="699" spans="1:9" ht="14.25" customHeight="1" x14ac:dyDescent="0.25">
      <c r="A699" s="29"/>
      <c r="B699" s="29"/>
      <c r="C699" s="29"/>
      <c r="D699" s="29"/>
      <c r="E699" s="29"/>
      <c r="F699" s="29"/>
      <c r="G699" s="45">
        <v>2025</v>
      </c>
      <c r="H699" s="45">
        <v>2024</v>
      </c>
      <c r="I699" s="45">
        <v>2023</v>
      </c>
    </row>
    <row r="700" spans="1:9" ht="14.25" customHeight="1" x14ac:dyDescent="0.2">
      <c r="A700" s="13" t="s">
        <v>7</v>
      </c>
      <c r="B700" s="16"/>
      <c r="C700" s="16"/>
      <c r="D700" s="16"/>
      <c r="E700" s="16"/>
      <c r="F700" s="16"/>
      <c r="G700" s="27" t="s">
        <v>3</v>
      </c>
      <c r="H700" s="32" t="s">
        <v>3</v>
      </c>
      <c r="I700" s="27" t="s">
        <v>3</v>
      </c>
    </row>
    <row r="701" spans="1:9" ht="14.25" customHeight="1" x14ac:dyDescent="0.2">
      <c r="A701" s="14" t="s">
        <v>8</v>
      </c>
      <c r="B701" s="17"/>
      <c r="C701" s="17"/>
      <c r="D701" s="17"/>
      <c r="E701" s="17"/>
      <c r="F701" s="17"/>
      <c r="G701" s="15" t="s">
        <v>3</v>
      </c>
      <c r="H701" s="33" t="s">
        <v>3</v>
      </c>
      <c r="I701" s="15" t="s">
        <v>3</v>
      </c>
    </row>
    <row r="702" spans="1:9" ht="14.25" customHeight="1" x14ac:dyDescent="0.2">
      <c r="A702" s="14" t="s">
        <v>9</v>
      </c>
      <c r="B702" s="17"/>
      <c r="C702" s="17"/>
      <c r="D702" s="17"/>
      <c r="E702" s="17"/>
      <c r="F702" s="17"/>
      <c r="G702" s="15" t="s">
        <v>3</v>
      </c>
      <c r="H702" s="33" t="s">
        <v>3</v>
      </c>
      <c r="I702" s="15" t="s">
        <v>3</v>
      </c>
    </row>
    <row r="703" spans="1:9" ht="14.25" customHeight="1" x14ac:dyDescent="0.2">
      <c r="A703" s="14" t="s">
        <v>11</v>
      </c>
      <c r="B703" s="17"/>
      <c r="C703" s="17"/>
      <c r="D703" s="17"/>
      <c r="E703" s="17"/>
      <c r="F703" s="17"/>
      <c r="G703" s="15" t="s">
        <v>3</v>
      </c>
      <c r="H703" s="33" t="s">
        <v>3</v>
      </c>
      <c r="I703" s="15" t="s">
        <v>3</v>
      </c>
    </row>
    <row r="704" spans="1:9" ht="14.25" customHeight="1" x14ac:dyDescent="0.2">
      <c r="A704" s="14" t="s">
        <v>100</v>
      </c>
      <c r="B704" s="17"/>
      <c r="C704" s="17"/>
      <c r="D704" s="17"/>
      <c r="E704" s="17"/>
      <c r="F704" s="17"/>
      <c r="G704" s="15" t="s">
        <v>3</v>
      </c>
      <c r="H704" s="33" t="s">
        <v>3</v>
      </c>
      <c r="I704" s="15" t="s">
        <v>3</v>
      </c>
    </row>
    <row r="705" spans="1:9" ht="14.25" customHeight="1" x14ac:dyDescent="0.2">
      <c r="A705" s="14" t="s">
        <v>12</v>
      </c>
      <c r="B705" s="17"/>
      <c r="C705" s="17"/>
      <c r="D705" s="17"/>
      <c r="E705" s="17"/>
      <c r="F705" s="17"/>
      <c r="G705" s="15" t="s">
        <v>3</v>
      </c>
      <c r="H705" s="33" t="s">
        <v>3</v>
      </c>
      <c r="I705" s="15" t="s">
        <v>3</v>
      </c>
    </row>
    <row r="706" spans="1:9" ht="14.25" customHeight="1" x14ac:dyDescent="0.25">
      <c r="A706" s="8" t="s">
        <v>4</v>
      </c>
      <c r="B706" s="12"/>
      <c r="C706" s="12"/>
      <c r="D706" s="12"/>
      <c r="E706" s="12"/>
      <c r="F706" s="12"/>
      <c r="G706" s="10" t="s">
        <v>3</v>
      </c>
      <c r="H706" s="42" t="s">
        <v>3</v>
      </c>
      <c r="I706" s="10" t="s">
        <v>3</v>
      </c>
    </row>
    <row r="707" spans="1:9" ht="14.25" customHeight="1" x14ac:dyDescent="0.25">
      <c r="A707"/>
      <c r="B707" s="3"/>
      <c r="C707" s="3"/>
      <c r="D707" s="3"/>
      <c r="E707" s="3"/>
      <c r="F707" s="3"/>
      <c r="G707" s="5"/>
      <c r="H707" s="43"/>
      <c r="I707" s="5"/>
    </row>
    <row r="708" spans="1:9" ht="14.25" customHeight="1" x14ac:dyDescent="0.2">
      <c r="A708" t="s">
        <v>17</v>
      </c>
      <c r="G708" s="5">
        <v>1</v>
      </c>
      <c r="H708" s="69" t="s">
        <v>3</v>
      </c>
      <c r="I708" s="5" t="s">
        <v>3</v>
      </c>
    </row>
    <row r="709" spans="1:9" ht="14.25" customHeight="1" x14ac:dyDescent="0.25">
      <c r="A709" s="8" t="s">
        <v>4</v>
      </c>
      <c r="B709" s="4"/>
      <c r="C709" s="4"/>
      <c r="D709" s="4"/>
      <c r="E709" s="4"/>
      <c r="F709" s="4"/>
      <c r="G709" s="10">
        <v>1</v>
      </c>
      <c r="H709" s="42" t="s">
        <v>3</v>
      </c>
      <c r="I709" s="10" t="s">
        <v>3</v>
      </c>
    </row>
    <row r="712" spans="1:9" ht="14.25" customHeight="1" x14ac:dyDescent="0.25">
      <c r="A712" s="330" t="s">
        <v>139</v>
      </c>
      <c r="B712" s="285"/>
      <c r="C712" s="285"/>
      <c r="D712" s="285"/>
      <c r="E712" s="285"/>
      <c r="F712" s="285"/>
      <c r="G712" s="133"/>
      <c r="H712" s="134"/>
      <c r="I712" s="133"/>
    </row>
    <row r="713" spans="1:9" ht="14.25" customHeight="1" x14ac:dyDescent="0.25">
      <c r="A713" s="29"/>
      <c r="B713" s="29"/>
      <c r="C713" s="29"/>
      <c r="D713" s="29"/>
      <c r="E713" s="29"/>
      <c r="F713" s="29"/>
      <c r="G713" s="45">
        <v>2025</v>
      </c>
      <c r="H713" s="45">
        <v>2024</v>
      </c>
      <c r="I713" s="45">
        <v>2023</v>
      </c>
    </row>
    <row r="714" spans="1:9" ht="24.75" customHeight="1" x14ac:dyDescent="0.2">
      <c r="A714" s="327" t="s">
        <v>140</v>
      </c>
      <c r="B714" s="327"/>
      <c r="C714" s="327"/>
      <c r="D714" s="327"/>
      <c r="E714" s="327"/>
      <c r="F714" s="327"/>
      <c r="G714" s="27">
        <v>1</v>
      </c>
      <c r="H714" s="27" t="s">
        <v>3</v>
      </c>
      <c r="I714" s="27" t="s">
        <v>3</v>
      </c>
    </row>
    <row r="715" spans="1:9" ht="14.25" customHeight="1" x14ac:dyDescent="0.2">
      <c r="A715" s="14" t="s">
        <v>141</v>
      </c>
      <c r="B715" s="17"/>
      <c r="C715" s="17"/>
      <c r="D715" s="17"/>
      <c r="E715" s="17"/>
      <c r="F715" s="17"/>
      <c r="G715" s="15" t="s">
        <v>3</v>
      </c>
      <c r="H715" s="15" t="s">
        <v>3</v>
      </c>
      <c r="I715" s="15" t="s">
        <v>3</v>
      </c>
    </row>
    <row r="716" spans="1:9" ht="14.25" customHeight="1" x14ac:dyDescent="0.2">
      <c r="A716" s="14" t="s">
        <v>142</v>
      </c>
      <c r="B716" s="17"/>
      <c r="C716" s="17"/>
      <c r="D716" s="17"/>
      <c r="E716" s="17"/>
      <c r="F716" s="17"/>
      <c r="G716" s="15">
        <v>5</v>
      </c>
      <c r="H716" s="15">
        <v>7</v>
      </c>
      <c r="I716" s="15">
        <v>6</v>
      </c>
    </row>
    <row r="717" spans="1:9" ht="14.25" customHeight="1" x14ac:dyDescent="0.2">
      <c r="A717" s="14" t="s">
        <v>143</v>
      </c>
      <c r="B717" s="17"/>
      <c r="C717" s="17"/>
      <c r="D717" s="17"/>
      <c r="E717" s="17"/>
      <c r="F717" s="17"/>
      <c r="G717" s="14">
        <v>582</v>
      </c>
      <c r="H717" s="15">
        <v>579</v>
      </c>
      <c r="I717" s="14">
        <v>589</v>
      </c>
    </row>
    <row r="718" spans="1:9" ht="14.25" customHeight="1" x14ac:dyDescent="0.2">
      <c r="A718" t="s">
        <v>144</v>
      </c>
      <c r="G718">
        <v>13</v>
      </c>
      <c r="H718" s="5">
        <v>11</v>
      </c>
      <c r="I718">
        <v>11</v>
      </c>
    </row>
    <row r="719" spans="1:9" ht="14.25" customHeight="1" x14ac:dyDescent="0.25">
      <c r="A719" s="8" t="s">
        <v>4</v>
      </c>
      <c r="B719" s="12"/>
      <c r="C719" s="12"/>
      <c r="D719" s="12"/>
      <c r="E719" s="12"/>
      <c r="F719" s="12"/>
      <c r="G719" s="8">
        <v>601</v>
      </c>
      <c r="H719" s="10">
        <v>597</v>
      </c>
      <c r="I719" s="8">
        <v>606</v>
      </c>
    </row>
    <row r="722" spans="1:10" ht="14.25" customHeight="1" x14ac:dyDescent="0.25">
      <c r="A722" s="75" t="s">
        <v>145</v>
      </c>
      <c r="B722" s="75"/>
      <c r="C722" s="75"/>
      <c r="D722" s="75"/>
      <c r="E722" s="75"/>
      <c r="F722" s="75"/>
      <c r="G722" s="75"/>
      <c r="H722" s="75"/>
      <c r="I722" s="75"/>
      <c r="J722" s="1"/>
    </row>
    <row r="724" spans="1:10" customFormat="1" ht="27.85" customHeight="1" x14ac:dyDescent="0.25">
      <c r="A724" s="314" t="s">
        <v>577</v>
      </c>
      <c r="B724" s="314"/>
      <c r="C724" s="314"/>
      <c r="D724" s="314"/>
      <c r="E724" s="314"/>
      <c r="F724" s="314"/>
      <c r="G724" s="45">
        <v>2025</v>
      </c>
      <c r="H724" s="45">
        <v>2024</v>
      </c>
      <c r="I724" s="45">
        <v>2023</v>
      </c>
    </row>
    <row r="725" spans="1:10" customFormat="1" ht="14.25" customHeight="1" x14ac:dyDescent="0.2">
      <c r="A725" s="207" t="s">
        <v>44</v>
      </c>
      <c r="B725" s="35" t="s">
        <v>572</v>
      </c>
      <c r="C725" s="35"/>
      <c r="D725" s="35"/>
      <c r="E725" s="35"/>
      <c r="F725" s="35"/>
      <c r="G725" s="35">
        <v>37</v>
      </c>
      <c r="H725" s="15">
        <v>30</v>
      </c>
      <c r="I725" s="35">
        <v>47</v>
      </c>
    </row>
    <row r="726" spans="1:10" customFormat="1" ht="14.25" customHeight="1" x14ac:dyDescent="0.2">
      <c r="A726" s="37" t="s">
        <v>48</v>
      </c>
      <c r="B726" s="14" t="s">
        <v>572</v>
      </c>
      <c r="C726" s="14"/>
      <c r="D726" s="14"/>
      <c r="E726" s="14"/>
      <c r="F726" s="14"/>
      <c r="G726" s="14">
        <v>30</v>
      </c>
      <c r="H726" s="15">
        <v>23</v>
      </c>
      <c r="I726" s="14">
        <v>12</v>
      </c>
    </row>
    <row r="727" spans="1:10" customFormat="1" ht="14.25" customHeight="1" x14ac:dyDescent="0.2">
      <c r="A727" s="24" t="s">
        <v>49</v>
      </c>
      <c r="B727" s="14" t="s">
        <v>572</v>
      </c>
      <c r="C727" s="14"/>
      <c r="D727" s="14"/>
      <c r="E727" s="14"/>
      <c r="F727" s="15"/>
      <c r="G727" s="15">
        <v>6</v>
      </c>
      <c r="H727" s="15">
        <v>7</v>
      </c>
      <c r="I727" s="15">
        <v>3</v>
      </c>
    </row>
    <row r="728" spans="1:10" customFormat="1" ht="14.25" customHeight="1" x14ac:dyDescent="0.2">
      <c r="A728" s="24" t="s">
        <v>50</v>
      </c>
      <c r="B728" s="14" t="s">
        <v>572</v>
      </c>
      <c r="C728" s="14"/>
      <c r="D728" s="14"/>
      <c r="E728" s="14"/>
      <c r="F728" s="15"/>
      <c r="G728" s="15">
        <v>1</v>
      </c>
      <c r="H728" s="15">
        <v>1</v>
      </c>
      <c r="I728" s="15" t="s">
        <v>3</v>
      </c>
    </row>
    <row r="729" spans="1:10" customFormat="1" ht="14.25" customHeight="1" x14ac:dyDescent="0.2">
      <c r="A729" s="37" t="s">
        <v>51</v>
      </c>
      <c r="B729" s="14" t="s">
        <v>572</v>
      </c>
      <c r="C729" s="14"/>
      <c r="D729" s="14"/>
      <c r="E729" s="14"/>
      <c r="F729" s="15"/>
      <c r="G729" s="15" t="s">
        <v>3</v>
      </c>
      <c r="H729" s="15" t="s">
        <v>3</v>
      </c>
      <c r="I729" s="15" t="s">
        <v>3</v>
      </c>
    </row>
    <row r="730" spans="1:10" customFormat="1" ht="14.25" customHeight="1" x14ac:dyDescent="0.2">
      <c r="A730" s="37" t="s">
        <v>45</v>
      </c>
      <c r="B730" s="14" t="s">
        <v>572</v>
      </c>
      <c r="C730" s="14"/>
      <c r="D730" s="14"/>
      <c r="E730" s="14"/>
      <c r="F730" s="15"/>
      <c r="G730" s="15" t="s">
        <v>3</v>
      </c>
      <c r="H730" s="15" t="s">
        <v>3</v>
      </c>
      <c r="I730" s="15" t="s">
        <v>3</v>
      </c>
    </row>
    <row r="731" spans="1:10" customFormat="1" ht="14.25" customHeight="1" x14ac:dyDescent="0.2">
      <c r="A731" s="209" t="s">
        <v>46</v>
      </c>
      <c r="B731" s="176" t="s">
        <v>572</v>
      </c>
      <c r="C731" s="176"/>
      <c r="D731" s="176"/>
      <c r="E731" s="176"/>
      <c r="F731" s="210"/>
      <c r="G731" s="15" t="s">
        <v>3</v>
      </c>
      <c r="H731" s="15" t="s">
        <v>3</v>
      </c>
      <c r="I731" s="15" t="s">
        <v>3</v>
      </c>
    </row>
    <row r="732" spans="1:10" customFormat="1" ht="14.25" customHeight="1" x14ac:dyDescent="0.2">
      <c r="A732" s="19" t="s">
        <v>234</v>
      </c>
      <c r="B732" t="s">
        <v>572</v>
      </c>
      <c r="F732" s="5"/>
      <c r="G732" s="5" t="s">
        <v>3</v>
      </c>
      <c r="H732" s="15" t="s">
        <v>3</v>
      </c>
      <c r="I732" s="5" t="s">
        <v>3</v>
      </c>
    </row>
    <row r="733" spans="1:10" customFormat="1" ht="14.25" customHeight="1" x14ac:dyDescent="0.25">
      <c r="A733" s="26" t="s">
        <v>4</v>
      </c>
      <c r="B733" s="9"/>
      <c r="C733" s="9"/>
      <c r="D733" s="9"/>
      <c r="E733" s="9"/>
      <c r="F733" s="10"/>
      <c r="G733" s="10">
        <v>74</v>
      </c>
      <c r="H733" s="121">
        <f>SUM(H725:H732)</f>
        <v>61</v>
      </c>
      <c r="I733" s="10">
        <f>SUM(I725:I732)</f>
        <v>62</v>
      </c>
    </row>
    <row r="734" spans="1:10" customFormat="1" ht="14.25" customHeight="1" x14ac:dyDescent="0.25">
      <c r="A734" s="31"/>
      <c r="F734" s="25"/>
      <c r="G734" s="25"/>
      <c r="H734" s="132"/>
      <c r="I734" s="25"/>
    </row>
    <row r="736" spans="1:10" customFormat="1" ht="27.85" customHeight="1" x14ac:dyDescent="0.2">
      <c r="A736" s="314" t="s">
        <v>613</v>
      </c>
      <c r="B736" s="314"/>
      <c r="C736" s="314"/>
      <c r="D736" s="314"/>
    </row>
    <row r="737" spans="1:9" customFormat="1" ht="14.25" customHeight="1" x14ac:dyDescent="0.25">
      <c r="A737" s="35">
        <v>2025</v>
      </c>
      <c r="B737" s="35">
        <v>2024</v>
      </c>
      <c r="C737" s="35">
        <v>2023</v>
      </c>
      <c r="D737" s="211" t="s">
        <v>4</v>
      </c>
    </row>
    <row r="738" spans="1:9" customFormat="1" ht="14.25" customHeight="1" x14ac:dyDescent="0.25">
      <c r="A738" s="257">
        <v>24</v>
      </c>
      <c r="B738" s="257" t="s">
        <v>3</v>
      </c>
      <c r="C738" s="257">
        <v>1</v>
      </c>
      <c r="D738" s="258">
        <v>25</v>
      </c>
    </row>
    <row r="739" spans="1:9" customFormat="1" ht="14.25" customHeight="1" x14ac:dyDescent="0.25">
      <c r="A739" s="277" t="s">
        <v>700</v>
      </c>
      <c r="B739" s="250" t="s">
        <v>702</v>
      </c>
      <c r="C739" s="277" t="s">
        <v>700</v>
      </c>
      <c r="D739" s="278" t="s">
        <v>699</v>
      </c>
    </row>
    <row r="740" spans="1:9" customFormat="1" ht="14.25" customHeight="1" x14ac:dyDescent="0.25">
      <c r="A740" s="216"/>
      <c r="B740" s="5"/>
      <c r="C740" s="31"/>
    </row>
    <row r="742" spans="1:9" ht="14.25" customHeight="1" x14ac:dyDescent="0.25">
      <c r="A742" s="330" t="s">
        <v>146</v>
      </c>
      <c r="B742" s="285"/>
      <c r="C742" s="285"/>
      <c r="D742" s="285"/>
      <c r="E742" s="285"/>
      <c r="F742" s="285"/>
      <c r="G742" s="133"/>
      <c r="H742" s="134"/>
      <c r="I742" s="133"/>
    </row>
    <row r="743" spans="1:9" ht="14.25" customHeight="1" x14ac:dyDescent="0.25">
      <c r="A743" s="20"/>
      <c r="B743" s="20"/>
      <c r="C743" s="20"/>
      <c r="D743" s="20"/>
      <c r="E743" s="20"/>
      <c r="F743" s="20"/>
      <c r="G743" s="3"/>
      <c r="H743" s="43"/>
      <c r="I743" s="3"/>
    </row>
    <row r="744" spans="1:9" ht="14.25" customHeight="1" x14ac:dyDescent="0.25">
      <c r="A744" s="98" t="s">
        <v>344</v>
      </c>
      <c r="B744" s="98"/>
      <c r="C744" s="98"/>
      <c r="D744" s="98"/>
      <c r="E744" s="98"/>
      <c r="F744" s="98"/>
      <c r="G744" s="98"/>
      <c r="H744" s="98"/>
      <c r="I744" s="98"/>
    </row>
    <row r="745" spans="1:9" ht="14.25" customHeight="1" x14ac:dyDescent="0.25">
      <c r="A745" s="29"/>
      <c r="B745" s="29"/>
      <c r="C745" s="29"/>
      <c r="D745" s="29"/>
      <c r="E745" s="29"/>
      <c r="F745" s="29"/>
      <c r="G745" s="45">
        <v>2025</v>
      </c>
      <c r="H745" s="45">
        <v>2024</v>
      </c>
      <c r="I745" s="45">
        <v>2023</v>
      </c>
    </row>
    <row r="746" spans="1:9" ht="14.25" customHeight="1" x14ac:dyDescent="0.2">
      <c r="A746" s="13" t="s">
        <v>0</v>
      </c>
      <c r="B746" s="16"/>
      <c r="C746" s="16"/>
      <c r="D746" s="16"/>
      <c r="E746" s="16"/>
      <c r="F746" s="16"/>
      <c r="G746" s="27">
        <v>2</v>
      </c>
      <c r="H746" s="27">
        <v>6</v>
      </c>
      <c r="I746" s="27">
        <v>3</v>
      </c>
    </row>
    <row r="747" spans="1:9" ht="14.25" customHeight="1" x14ac:dyDescent="0.2">
      <c r="A747" t="s">
        <v>53</v>
      </c>
      <c r="G747" s="5">
        <v>7</v>
      </c>
      <c r="H747" s="5">
        <v>6</v>
      </c>
      <c r="I747" s="5">
        <v>14</v>
      </c>
    </row>
    <row r="748" spans="1:9" ht="14.25" customHeight="1" x14ac:dyDescent="0.25">
      <c r="A748" s="8" t="s">
        <v>4</v>
      </c>
      <c r="B748" s="12"/>
      <c r="C748" s="12"/>
      <c r="D748" s="12"/>
      <c r="E748" s="12"/>
      <c r="F748" s="12"/>
      <c r="G748" s="10">
        <v>9</v>
      </c>
      <c r="H748" s="10">
        <v>12</v>
      </c>
      <c r="I748" s="10">
        <v>17</v>
      </c>
    </row>
    <row r="749" spans="1:9" ht="14.25" customHeight="1" x14ac:dyDescent="0.25">
      <c r="A749" s="1"/>
      <c r="G749" s="1"/>
      <c r="H749" s="25"/>
      <c r="I749" s="1"/>
    </row>
    <row r="750" spans="1:9" ht="14.25" customHeight="1" x14ac:dyDescent="0.2">
      <c r="H750" s="69"/>
    </row>
    <row r="751" spans="1:9" ht="14.25" customHeight="1" x14ac:dyDescent="0.25">
      <c r="A751" s="75" t="s">
        <v>54</v>
      </c>
      <c r="B751" s="133"/>
      <c r="C751" s="133"/>
      <c r="D751" s="133"/>
      <c r="E751" s="133"/>
      <c r="F751" s="133"/>
      <c r="G751" s="75"/>
      <c r="H751" s="137"/>
      <c r="I751" s="75"/>
    </row>
    <row r="752" spans="1:9" ht="14.25" customHeight="1" x14ac:dyDescent="0.25">
      <c r="A752" s="29"/>
      <c r="B752" s="29"/>
      <c r="C752" s="29"/>
      <c r="D752" s="29"/>
      <c r="E752" s="29"/>
      <c r="F752" s="29"/>
      <c r="G752" s="45">
        <v>2025</v>
      </c>
      <c r="H752" s="45">
        <v>2024</v>
      </c>
      <c r="I752" s="45">
        <v>2023</v>
      </c>
    </row>
    <row r="753" spans="1:10" ht="14.25" customHeight="1" x14ac:dyDescent="0.2">
      <c r="A753" s="13" t="s">
        <v>7</v>
      </c>
      <c r="B753" s="16"/>
      <c r="C753" s="16"/>
      <c r="D753" s="16"/>
      <c r="E753" s="16"/>
      <c r="F753" s="16"/>
      <c r="G753" s="27" t="s">
        <v>3</v>
      </c>
      <c r="H753" s="27" t="s">
        <v>3</v>
      </c>
      <c r="I753" s="27" t="s">
        <v>3</v>
      </c>
    </row>
    <row r="754" spans="1:10" ht="14.25" customHeight="1" x14ac:dyDescent="0.2">
      <c r="A754" s="14" t="s">
        <v>8</v>
      </c>
      <c r="B754" s="17"/>
      <c r="C754" s="17"/>
      <c r="D754" s="17"/>
      <c r="E754" s="17"/>
      <c r="F754" s="17"/>
      <c r="G754" s="15">
        <v>1</v>
      </c>
      <c r="H754" s="15">
        <v>2</v>
      </c>
      <c r="I754" s="15" t="s">
        <v>3</v>
      </c>
    </row>
    <row r="755" spans="1:10" ht="14.25" customHeight="1" x14ac:dyDescent="0.2">
      <c r="A755" s="14" t="s">
        <v>9</v>
      </c>
      <c r="B755" s="17"/>
      <c r="C755" s="17"/>
      <c r="D755" s="17"/>
      <c r="E755" s="17"/>
      <c r="F755" s="17"/>
      <c r="G755" s="15">
        <v>1</v>
      </c>
      <c r="H755" s="15">
        <v>6</v>
      </c>
      <c r="I755" s="15">
        <v>7</v>
      </c>
    </row>
    <row r="756" spans="1:10" ht="14.25" customHeight="1" x14ac:dyDescent="0.2">
      <c r="A756" s="14" t="s">
        <v>11</v>
      </c>
      <c r="B756" s="17"/>
      <c r="C756" s="17"/>
      <c r="D756" s="17"/>
      <c r="E756" s="17"/>
      <c r="F756" s="17"/>
      <c r="G756" s="15">
        <v>5</v>
      </c>
      <c r="H756" s="15">
        <v>2</v>
      </c>
      <c r="I756" s="15">
        <v>3</v>
      </c>
    </row>
    <row r="757" spans="1:10" ht="14.25" customHeight="1" x14ac:dyDescent="0.2">
      <c r="A757" s="14" t="s">
        <v>76</v>
      </c>
      <c r="B757" s="17"/>
      <c r="C757" s="17"/>
      <c r="D757" s="17"/>
      <c r="E757" s="17"/>
      <c r="F757" s="17"/>
      <c r="G757" s="15" t="s">
        <v>3</v>
      </c>
      <c r="H757" s="15" t="s">
        <v>3</v>
      </c>
      <c r="I757" s="15">
        <v>1</v>
      </c>
    </row>
    <row r="758" spans="1:10" ht="14.25" customHeight="1" x14ac:dyDescent="0.2">
      <c r="A758" t="s">
        <v>17</v>
      </c>
      <c r="G758" s="5">
        <v>2</v>
      </c>
      <c r="H758" s="5">
        <v>2</v>
      </c>
      <c r="I758" s="5">
        <v>6</v>
      </c>
    </row>
    <row r="759" spans="1:10" ht="14.25" customHeight="1" x14ac:dyDescent="0.25">
      <c r="A759" s="8" t="s">
        <v>4</v>
      </c>
      <c r="B759" s="12"/>
      <c r="C759" s="12"/>
      <c r="D759" s="12"/>
      <c r="E759" s="12"/>
      <c r="F759" s="12"/>
      <c r="G759" s="10">
        <v>9</v>
      </c>
      <c r="H759" s="10">
        <v>12</v>
      </c>
      <c r="I759" s="10">
        <v>17</v>
      </c>
    </row>
    <row r="760" spans="1:10" ht="14.25" customHeight="1" x14ac:dyDescent="0.2">
      <c r="H760" s="69"/>
    </row>
    <row r="761" spans="1:10" ht="14.25" customHeight="1" x14ac:dyDescent="0.2">
      <c r="H761" s="69"/>
    </row>
    <row r="762" spans="1:10" ht="14.25" customHeight="1" x14ac:dyDescent="0.2">
      <c r="H762" s="69"/>
    </row>
    <row r="763" spans="1:10" ht="14.25" customHeight="1" x14ac:dyDescent="0.25">
      <c r="A763" s="144" t="s">
        <v>147</v>
      </c>
      <c r="B763"/>
      <c r="C763"/>
      <c r="D763"/>
      <c r="E763"/>
      <c r="F763"/>
      <c r="G763" s="135"/>
      <c r="H763" s="136"/>
      <c r="I763" s="135"/>
    </row>
    <row r="764" spans="1:10" ht="14.25" customHeight="1" x14ac:dyDescent="0.25">
      <c r="A764" s="29"/>
      <c r="B764" s="29"/>
      <c r="C764" s="29"/>
      <c r="D764" s="29"/>
      <c r="E764" s="29"/>
      <c r="F764" s="29"/>
      <c r="G764" s="45">
        <v>2025</v>
      </c>
      <c r="H764" s="45">
        <v>2024</v>
      </c>
      <c r="I764" s="45">
        <v>2023</v>
      </c>
    </row>
    <row r="765" spans="1:10" ht="14.25" customHeight="1" x14ac:dyDescent="0.2">
      <c r="A765" s="13" t="s">
        <v>148</v>
      </c>
      <c r="B765" s="16"/>
      <c r="C765" s="16"/>
      <c r="D765" s="16"/>
      <c r="E765" s="16"/>
      <c r="F765" s="16"/>
      <c r="G765" s="16">
        <v>13</v>
      </c>
      <c r="H765" s="32">
        <v>28</v>
      </c>
      <c r="I765" s="16">
        <v>21</v>
      </c>
    </row>
    <row r="766" spans="1:10" ht="14.25" customHeight="1" x14ac:dyDescent="0.2">
      <c r="A766" t="s">
        <v>149</v>
      </c>
      <c r="G766" s="2">
        <v>35</v>
      </c>
      <c r="H766" s="69">
        <v>16</v>
      </c>
      <c r="I766" s="2">
        <v>48</v>
      </c>
    </row>
    <row r="767" spans="1:10" ht="14.25" customHeight="1" x14ac:dyDescent="0.25">
      <c r="A767" s="4" t="s">
        <v>4</v>
      </c>
      <c r="B767" s="4"/>
      <c r="C767" s="4"/>
      <c r="D767" s="4"/>
      <c r="E767" s="4"/>
      <c r="F767" s="4"/>
      <c r="G767" s="4">
        <v>48</v>
      </c>
      <c r="H767" s="42">
        <f>H765+H766</f>
        <v>44</v>
      </c>
      <c r="I767" s="4">
        <f>I765+I766</f>
        <v>69</v>
      </c>
    </row>
    <row r="768" spans="1:10" ht="14.25" customHeight="1" x14ac:dyDescent="0.25">
      <c r="A768" s="3"/>
      <c r="B768" s="3"/>
      <c r="C768" s="3"/>
      <c r="D768" s="3"/>
      <c r="E768" s="3"/>
      <c r="F768" s="3"/>
      <c r="G768" s="3"/>
      <c r="H768" s="3"/>
      <c r="I768" s="3"/>
      <c r="J768" s="43"/>
    </row>
    <row r="771" spans="1:10" ht="14.25" customHeight="1" x14ac:dyDescent="0.25">
      <c r="A771" s="144" t="s">
        <v>150</v>
      </c>
      <c r="B771" s="144"/>
      <c r="C771" s="144"/>
      <c r="D771" s="144"/>
      <c r="E771" s="144"/>
      <c r="F771" s="144"/>
      <c r="G771" s="144"/>
      <c r="H771" s="144"/>
      <c r="I771" s="135"/>
      <c r="J771" s="136"/>
    </row>
    <row r="773" spans="1:10" ht="14.25" customHeight="1" x14ac:dyDescent="0.25">
      <c r="A773" s="75" t="s">
        <v>151</v>
      </c>
      <c r="B773" s="133"/>
      <c r="C773" s="133"/>
      <c r="D773" s="133"/>
      <c r="E773" s="133"/>
      <c r="F773" s="133"/>
      <c r="G773" s="133"/>
      <c r="H773" s="134"/>
      <c r="I773" s="133"/>
    </row>
    <row r="774" spans="1:10" ht="14.25" customHeight="1" x14ac:dyDescent="0.25">
      <c r="A774" s="29"/>
      <c r="B774" s="29"/>
      <c r="C774" s="29"/>
      <c r="D774" s="29"/>
      <c r="E774" s="29"/>
      <c r="F774" s="29"/>
      <c r="G774" s="45">
        <v>2025</v>
      </c>
      <c r="H774" s="45">
        <v>2024</v>
      </c>
      <c r="I774" s="45">
        <v>2023</v>
      </c>
    </row>
    <row r="775" spans="1:10" ht="27.65" customHeight="1" x14ac:dyDescent="0.2">
      <c r="A775" s="327" t="s">
        <v>152</v>
      </c>
      <c r="B775" s="327"/>
      <c r="C775" s="327"/>
      <c r="D775" s="327"/>
      <c r="E775" s="327"/>
      <c r="F775" s="327"/>
      <c r="G775" s="27" t="s">
        <v>3</v>
      </c>
      <c r="H775" s="27">
        <v>6</v>
      </c>
      <c r="I775" s="27" t="s">
        <v>3</v>
      </c>
    </row>
    <row r="776" spans="1:10" ht="14.25" customHeight="1" x14ac:dyDescent="0.2">
      <c r="A776" s="14" t="s">
        <v>153</v>
      </c>
      <c r="B776" s="17"/>
      <c r="C776" s="17"/>
      <c r="D776" s="17"/>
      <c r="E776" s="17"/>
      <c r="F776" s="17"/>
      <c r="G776" s="14">
        <v>1</v>
      </c>
      <c r="H776" s="15">
        <v>1</v>
      </c>
      <c r="I776" s="14">
        <v>2</v>
      </c>
    </row>
    <row r="777" spans="1:10" ht="14.25" customHeight="1" x14ac:dyDescent="0.2">
      <c r="A777" s="14" t="s">
        <v>154</v>
      </c>
      <c r="B777" s="17"/>
      <c r="C777" s="17"/>
      <c r="D777" s="17"/>
      <c r="E777" s="17"/>
      <c r="F777" s="17"/>
      <c r="G777" s="15">
        <v>1</v>
      </c>
      <c r="H777" s="15" t="s">
        <v>3</v>
      </c>
      <c r="I777" s="15" t="s">
        <v>3</v>
      </c>
    </row>
    <row r="778" spans="1:10" ht="14.25" customHeight="1" x14ac:dyDescent="0.2">
      <c r="A778" t="s">
        <v>155</v>
      </c>
      <c r="G778">
        <v>19</v>
      </c>
      <c r="H778" s="5">
        <v>15</v>
      </c>
      <c r="I778">
        <v>9</v>
      </c>
    </row>
    <row r="779" spans="1:10" ht="14.25" customHeight="1" x14ac:dyDescent="0.25">
      <c r="A779" s="8" t="s">
        <v>4</v>
      </c>
      <c r="B779" s="12"/>
      <c r="C779" s="12"/>
      <c r="D779" s="12"/>
      <c r="E779" s="12"/>
      <c r="F779" s="12"/>
      <c r="G779" s="8">
        <v>21</v>
      </c>
      <c r="H779" s="10">
        <v>22</v>
      </c>
      <c r="I779" s="8">
        <v>11</v>
      </c>
    </row>
  </sheetData>
  <sheetProtection algorithmName="SHA-512" hashValue="NErg5kh0ukQM/rUUyQ+R1+UKXxhqBJp6WEbC7G/cL3jrHlITyt28YxWutfMEx19B3EOq5GJ/GddZnlY6P95JVg==" saltValue="g/mYQ6IGQqrXvDWMTw7NGw==" spinCount="100000" sheet="1" objects="1" scenarios="1"/>
  <mergeCells count="50">
    <mergeCell ref="A6:D6"/>
    <mergeCell ref="A9:F9"/>
    <mergeCell ref="A112:E112"/>
    <mergeCell ref="A314:F314"/>
    <mergeCell ref="A295:F295"/>
    <mergeCell ref="A280:F280"/>
    <mergeCell ref="A243:E243"/>
    <mergeCell ref="A62:E62"/>
    <mergeCell ref="A76:D76"/>
    <mergeCell ref="A203:E203"/>
    <mergeCell ref="A82:E82"/>
    <mergeCell ref="A114:D114"/>
    <mergeCell ref="A309:D309"/>
    <mergeCell ref="A169:F169"/>
    <mergeCell ref="A724:F724"/>
    <mergeCell ref="A651:B651"/>
    <mergeCell ref="A775:F775"/>
    <mergeCell ref="A742:F742"/>
    <mergeCell ref="A714:F714"/>
    <mergeCell ref="A712:F712"/>
    <mergeCell ref="A736:D736"/>
    <mergeCell ref="A385:F385"/>
    <mergeCell ref="A665:F665"/>
    <mergeCell ref="A647:J647"/>
    <mergeCell ref="A117:F117"/>
    <mergeCell ref="A246:F246"/>
    <mergeCell ref="A351:F351"/>
    <mergeCell ref="A239:E239"/>
    <mergeCell ref="A209:E209"/>
    <mergeCell ref="A348:F348"/>
    <mergeCell ref="A419:F419"/>
    <mergeCell ref="A344:J344"/>
    <mergeCell ref="A414:D414"/>
    <mergeCell ref="A126:F126"/>
    <mergeCell ref="W651:X651"/>
    <mergeCell ref="A241:I241"/>
    <mergeCell ref="A333:I333"/>
    <mergeCell ref="A346:I346"/>
    <mergeCell ref="A438:I438"/>
    <mergeCell ref="L651:M651"/>
    <mergeCell ref="A515:D515"/>
    <mergeCell ref="A620:D620"/>
    <mergeCell ref="A487:F487"/>
    <mergeCell ref="A451:F451"/>
    <mergeCell ref="A593:F593"/>
    <mergeCell ref="A541:F541"/>
    <mergeCell ref="A520:F520"/>
    <mergeCell ref="A606:F606"/>
    <mergeCell ref="A626:F626"/>
    <mergeCell ref="A649:G649"/>
  </mergeCells>
  <pageMargins left="0.70866141732283472" right="0.70866141732283472" top="0.74803149606299213" bottom="0.74803149606299213" header="0.31496062992125984" footer="0.31496062992125984"/>
  <pageSetup paperSize="9" scale="81" fitToHeight="0" orientation="portrait"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vt:i4>
      </vt:variant>
    </vt:vector>
  </HeadingPairs>
  <TitlesOfParts>
    <vt:vector size="13" baseType="lpstr">
      <vt:lpstr>Inhaltsverzeichnis</vt:lpstr>
      <vt:lpstr>I. Friedensrichterämter</vt:lpstr>
      <vt:lpstr>II. SB Arbeitsrecht</vt:lpstr>
      <vt:lpstr>III. SB Miet- und Pachtrecht</vt:lpstr>
      <vt:lpstr>IV. Staatsanwaltschaft</vt:lpstr>
      <vt:lpstr>V. Strafgericht</vt:lpstr>
      <vt:lpstr>VI. Zwangsmassnahmengericht</vt:lpstr>
      <vt:lpstr>VII. Kantonsgericht</vt:lpstr>
      <vt:lpstr>VIII. Obergericht</vt:lpstr>
      <vt:lpstr>IX. AK über Rechtsanwälte</vt:lpstr>
      <vt:lpstr>X. Anwaltsprüfungskommission</vt:lpstr>
      <vt:lpstr>XI. Betreibungs- und Konkursamt</vt:lpstr>
      <vt:lpstr>'I. Friedensrichterämter'!Druckbereich</vt:lpstr>
    </vt:vector>
  </TitlesOfParts>
  <Company>Kanton Zug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 Merz</dc:creator>
  <cp:lastModifiedBy>Karin Inderbitzin-Bossard</cp:lastModifiedBy>
  <cp:lastPrinted>2025-03-31T06:26:20Z</cp:lastPrinted>
  <dcterms:created xsi:type="dcterms:W3CDTF">2025-01-22T15:53:10Z</dcterms:created>
  <dcterms:modified xsi:type="dcterms:W3CDTF">2026-04-16T08:45:28Z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2026-04-16T08:45:24Z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fcfde834-7de0-4412-8a1a-b2ac41f9d767</vt:lpwstr>
  </property>
  <property fmtid="{D5CDD505-2E9C-101B-9397-08002B2CF9AE}" pid="8" name="MSIP_Label_12929fe2-8bad-4dcb-8a88-df5f275e3b3e_ContentBits">
    <vt:lpwstr>0</vt:lpwstr>
  </property>
  <property fmtid="{D5CDD505-2E9C-101B-9397-08002B2CF9AE}" pid="9" name="MSIP_Label_12929fe2-8bad-4dcb-8a88-df5f275e3b3e_Tag">
    <vt:lpwstr>10, 0, 1, 1</vt:lpwstr>
  </property>
</Properties>
</file>